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FINANCIJSKI IZVJEŠTAJI 1.01.-31.12.2024. (PGŽ)\"/>
    </mc:Choice>
  </mc:AlternateContent>
  <xr:revisionPtr revIDLastSave="0" documentId="8_{9AB69723-6F3C-4C60-9C44-9FF2378FF08D}"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E306" i="9" s="1"/>
  <c r="B306" i="9" s="1"/>
  <c r="G306" i="9"/>
  <c r="F306" i="9"/>
  <c r="H305" i="9"/>
  <c r="E305" i="9" s="1"/>
  <c r="B305" i="9" s="1"/>
  <c r="G305" i="9"/>
  <c r="F305" i="9"/>
  <c r="H304" i="9"/>
  <c r="G304" i="9"/>
  <c r="F304" i="9"/>
  <c r="H303" i="9"/>
  <c r="G303" i="9"/>
  <c r="F303" i="9"/>
  <c r="H302" i="9"/>
  <c r="G302" i="9"/>
  <c r="F302" i="9"/>
  <c r="E302" i="9"/>
  <c r="B302" i="9" s="1"/>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E289" i="9" s="1"/>
  <c r="B289" i="9" s="1"/>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7" i="9"/>
  <c r="F276" i="9"/>
  <c r="L275" i="9"/>
  <c r="F275" i="9" s="1"/>
  <c r="H275" i="9"/>
  <c r="F274" i="9"/>
  <c r="I273" i="9"/>
  <c r="H273" i="9"/>
  <c r="F273" i="9"/>
  <c r="E273" i="9"/>
  <c r="B273"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M256" i="9"/>
  <c r="L256" i="9"/>
  <c r="F256" i="9"/>
  <c r="B256" i="9" s="1"/>
  <c r="E256" i="9"/>
  <c r="M255" i="9"/>
  <c r="L255" i="9"/>
  <c r="F255" i="9" s="1"/>
  <c r="E255" i="9"/>
  <c r="B255" i="9" s="1"/>
  <c r="M254" i="9"/>
  <c r="L254" i="9"/>
  <c r="F254" i="9" s="1"/>
  <c r="B254" i="9" s="1"/>
  <c r="E254" i="9"/>
  <c r="M253" i="9"/>
  <c r="L253" i="9"/>
  <c r="F253" i="9" s="1"/>
  <c r="E253" i="9"/>
  <c r="B253" i="9" s="1"/>
  <c r="M252" i="9"/>
  <c r="L252" i="9"/>
  <c r="F252" i="9"/>
  <c r="B252" i="9" s="1"/>
  <c r="E252" i="9"/>
  <c r="M251" i="9"/>
  <c r="L251" i="9"/>
  <c r="F251" i="9" s="1"/>
  <c r="E251" i="9"/>
  <c r="M250" i="9"/>
  <c r="L250" i="9"/>
  <c r="F250" i="9" s="1"/>
  <c r="B250" i="9" s="1"/>
  <c r="E250" i="9"/>
  <c r="M249" i="9"/>
  <c r="L249" i="9"/>
  <c r="F249" i="9" s="1"/>
  <c r="E249" i="9"/>
  <c r="M248" i="9"/>
  <c r="L248" i="9"/>
  <c r="F248" i="9"/>
  <c r="B248" i="9" s="1"/>
  <c r="E248" i="9"/>
  <c r="M247" i="9"/>
  <c r="L247" i="9"/>
  <c r="F247" i="9" s="1"/>
  <c r="E247" i="9"/>
  <c r="B247" i="9" s="1"/>
  <c r="M246" i="9"/>
  <c r="L246" i="9"/>
  <c r="F246" i="9" s="1"/>
  <c r="B246" i="9" s="1"/>
  <c r="E246" i="9"/>
  <c r="M245" i="9"/>
  <c r="L245" i="9"/>
  <c r="F245" i="9" s="1"/>
  <c r="E245" i="9"/>
  <c r="B245" i="9" s="1"/>
  <c r="M244" i="9"/>
  <c r="L244" i="9"/>
  <c r="F244" i="9"/>
  <c r="B244" i="9" s="1"/>
  <c r="E244" i="9"/>
  <c r="M243" i="9"/>
  <c r="L243" i="9"/>
  <c r="F243" i="9" s="1"/>
  <c r="E243" i="9"/>
  <c r="M242" i="9"/>
  <c r="L242" i="9"/>
  <c r="F242" i="9" s="1"/>
  <c r="B242" i="9" s="1"/>
  <c r="E242" i="9"/>
  <c r="M241" i="9"/>
  <c r="L241" i="9"/>
  <c r="F241" i="9" s="1"/>
  <c r="E241" i="9"/>
  <c r="M240" i="9"/>
  <c r="L240" i="9"/>
  <c r="F240" i="9"/>
  <c r="E240" i="9"/>
  <c r="B240" i="9"/>
  <c r="M239" i="9"/>
  <c r="L239" i="9"/>
  <c r="F239" i="9" s="1"/>
  <c r="E239" i="9"/>
  <c r="M238" i="9"/>
  <c r="L238" i="9"/>
  <c r="F238" i="9"/>
  <c r="B238" i="9" s="1"/>
  <c r="E238" i="9"/>
  <c r="M237" i="9"/>
  <c r="L237" i="9"/>
  <c r="F237" i="9" s="1"/>
  <c r="E237" i="9"/>
  <c r="B237" i="9" s="1"/>
  <c r="M236" i="9"/>
  <c r="L236" i="9"/>
  <c r="F236" i="9" s="1"/>
  <c r="B236" i="9" s="1"/>
  <c r="E236" i="9"/>
  <c r="M235" i="9"/>
  <c r="L235" i="9"/>
  <c r="F235" i="9" s="1"/>
  <c r="E235" i="9"/>
  <c r="B235" i="9" s="1"/>
  <c r="M234" i="9"/>
  <c r="L234" i="9"/>
  <c r="F234" i="9"/>
  <c r="B234" i="9" s="1"/>
  <c r="E234" i="9"/>
  <c r="M233" i="9"/>
  <c r="L233" i="9"/>
  <c r="F233" i="9" s="1"/>
  <c r="B233" i="9" s="1"/>
  <c r="E233" i="9"/>
  <c r="M232" i="9"/>
  <c r="L232" i="9"/>
  <c r="F232" i="9" s="1"/>
  <c r="B232" i="9" s="1"/>
  <c r="E232" i="9"/>
  <c r="M231" i="9"/>
  <c r="L231" i="9"/>
  <c r="F231" i="9"/>
  <c r="E231" i="9"/>
  <c r="B231" i="9" s="1"/>
  <c r="M230" i="9"/>
  <c r="L230" i="9"/>
  <c r="F230" i="9"/>
  <c r="B230" i="9" s="1"/>
  <c r="E230" i="9"/>
  <c r="M229" i="9"/>
  <c r="L229" i="9"/>
  <c r="F229" i="9" s="1"/>
  <c r="B229" i="9" s="1"/>
  <c r="E229" i="9"/>
  <c r="M228" i="9"/>
  <c r="L228" i="9"/>
  <c r="F228" i="9" s="1"/>
  <c r="B228" i="9" s="1"/>
  <c r="E228" i="9"/>
  <c r="M227" i="9"/>
  <c r="L227" i="9"/>
  <c r="F227" i="9"/>
  <c r="E227" i="9"/>
  <c r="B227" i="9" s="1"/>
  <c r="M226" i="9"/>
  <c r="L226" i="9"/>
  <c r="F226" i="9"/>
  <c r="B226" i="9" s="1"/>
  <c r="E226" i="9"/>
  <c r="M225" i="9"/>
  <c r="L225" i="9"/>
  <c r="F225" i="9" s="1"/>
  <c r="B225" i="9" s="1"/>
  <c r="E225" i="9"/>
  <c r="M224" i="9"/>
  <c r="F224" i="9" s="1"/>
  <c r="B224" i="9" s="1"/>
  <c r="L224" i="9"/>
  <c r="E224" i="9"/>
  <c r="M223" i="9"/>
  <c r="L223" i="9"/>
  <c r="F223" i="9" s="1"/>
  <c r="E223" i="9"/>
  <c r="M222" i="9"/>
  <c r="L222" i="9"/>
  <c r="F222" i="9"/>
  <c r="B222" i="9" s="1"/>
  <c r="E222" i="9"/>
  <c r="M221" i="9"/>
  <c r="L221" i="9"/>
  <c r="F221" i="9" s="1"/>
  <c r="B221" i="9" s="1"/>
  <c r="E221" i="9"/>
  <c r="M220" i="9"/>
  <c r="L220" i="9"/>
  <c r="E220" i="9"/>
  <c r="M219" i="9"/>
  <c r="L219" i="9"/>
  <c r="E219" i="9"/>
  <c r="M218" i="9"/>
  <c r="F218" i="9" s="1"/>
  <c r="B218" i="9" s="1"/>
  <c r="L218" i="9"/>
  <c r="E218" i="9"/>
  <c r="M217" i="9"/>
  <c r="L217" i="9"/>
  <c r="E217" i="9"/>
  <c r="M216" i="9"/>
  <c r="L216" i="9"/>
  <c r="F216" i="9" s="1"/>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E150" i="9" s="1"/>
  <c r="B150" i="9" s="1"/>
  <c r="G150" i="9"/>
  <c r="F150" i="9"/>
  <c r="H149" i="9"/>
  <c r="G149" i="9"/>
  <c r="F149" i="9"/>
  <c r="E149" i="9"/>
  <c r="B149" i="9" s="1"/>
  <c r="H148" i="9"/>
  <c r="E148" i="9" s="1"/>
  <c r="B148" i="9" s="1"/>
  <c r="G148" i="9"/>
  <c r="F148" i="9"/>
  <c r="H147" i="9"/>
  <c r="G147" i="9"/>
  <c r="E147" i="9" s="1"/>
  <c r="B147" i="9" s="1"/>
  <c r="F147" i="9"/>
  <c r="H146" i="9"/>
  <c r="E146" i="9" s="1"/>
  <c r="B146" i="9" s="1"/>
  <c r="G146" i="9"/>
  <c r="F146" i="9"/>
  <c r="H145" i="9"/>
  <c r="G145" i="9"/>
  <c r="F145" i="9"/>
  <c r="E145" i="9"/>
  <c r="B145" i="9" s="1"/>
  <c r="H144" i="9"/>
  <c r="G144" i="9"/>
  <c r="E144" i="9" s="1"/>
  <c r="B144" i="9" s="1"/>
  <c r="F144" i="9"/>
  <c r="F143" i="9"/>
  <c r="H142" i="9"/>
  <c r="G142" i="9"/>
  <c r="E142" i="9" s="1"/>
  <c r="B142" i="9" s="1"/>
  <c r="F142" i="9"/>
  <c r="H141" i="9"/>
  <c r="G141" i="9"/>
  <c r="F141" i="9"/>
  <c r="E141" i="9"/>
  <c r="B141" i="9" s="1"/>
  <c r="H140" i="9"/>
  <c r="E140" i="9" s="1"/>
  <c r="B140" i="9" s="1"/>
  <c r="G140" i="9"/>
  <c r="F140" i="9"/>
  <c r="H139" i="9"/>
  <c r="G139" i="9"/>
  <c r="E139" i="9" s="1"/>
  <c r="B139" i="9" s="1"/>
  <c r="F139" i="9"/>
  <c r="H138" i="9"/>
  <c r="E138" i="9" s="1"/>
  <c r="B138" i="9" s="1"/>
  <c r="G138" i="9"/>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E124" i="9" s="1"/>
  <c r="B124" i="9" s="1"/>
  <c r="G124" i="9"/>
  <c r="F124" i="9"/>
  <c r="H123" i="9"/>
  <c r="G123" i="9"/>
  <c r="E123" i="9" s="1"/>
  <c r="B123" i="9" s="1"/>
  <c r="F123" i="9"/>
  <c r="H122" i="9"/>
  <c r="E122" i="9" s="1"/>
  <c r="B122" i="9" s="1"/>
  <c r="G122" i="9"/>
  <c r="F122" i="9"/>
  <c r="H121" i="9"/>
  <c r="G121" i="9"/>
  <c r="F121" i="9"/>
  <c r="E121" i="9"/>
  <c r="B121" i="9" s="1"/>
  <c r="H120" i="9"/>
  <c r="E120" i="9" s="1"/>
  <c r="B120" i="9" s="1"/>
  <c r="G120" i="9"/>
  <c r="F120" i="9"/>
  <c r="H119" i="9"/>
  <c r="G119" i="9"/>
  <c r="E119" i="9" s="1"/>
  <c r="B119" i="9" s="1"/>
  <c r="F119" i="9"/>
  <c r="H118" i="9"/>
  <c r="E118" i="9" s="1"/>
  <c r="B118" i="9" s="1"/>
  <c r="G118" i="9"/>
  <c r="F118" i="9"/>
  <c r="H117" i="9"/>
  <c r="G117" i="9"/>
  <c r="F117" i="9"/>
  <c r="E117" i="9"/>
  <c r="B117" i="9" s="1"/>
  <c r="H116" i="9"/>
  <c r="E116" i="9" s="1"/>
  <c r="B116" i="9" s="1"/>
  <c r="G116" i="9"/>
  <c r="F116" i="9"/>
  <c r="H115" i="9"/>
  <c r="G115" i="9"/>
  <c r="E115" i="9" s="1"/>
  <c r="B115" i="9" s="1"/>
  <c r="F115" i="9"/>
  <c r="H114" i="9"/>
  <c r="E114" i="9" s="1"/>
  <c r="B114" i="9" s="1"/>
  <c r="G114" i="9"/>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E94" i="9" s="1"/>
  <c r="B94" i="9" s="1"/>
  <c r="G94" i="9"/>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E64" i="9" s="1"/>
  <c r="G64" i="9"/>
  <c r="F64" i="9"/>
  <c r="H63" i="9"/>
  <c r="G63" i="9"/>
  <c r="E63" i="9" s="1"/>
  <c r="B63" i="9" s="1"/>
  <c r="F63" i="9"/>
  <c r="H62" i="9"/>
  <c r="G62" i="9"/>
  <c r="F62" i="9"/>
  <c r="H61" i="9"/>
  <c r="G61" i="9"/>
  <c r="F61" i="9"/>
  <c r="E61" i="9"/>
  <c r="B61" i="9" s="1"/>
  <c r="H60" i="9"/>
  <c r="E60" i="9" s="1"/>
  <c r="B60" i="9" s="1"/>
  <c r="G60" i="9"/>
  <c r="F60" i="9"/>
  <c r="H59" i="9"/>
  <c r="G59" i="9"/>
  <c r="E59" i="9" s="1"/>
  <c r="B59" i="9" s="1"/>
  <c r="F59" i="9"/>
  <c r="H58" i="9"/>
  <c r="G58" i="9"/>
  <c r="F58" i="9"/>
  <c r="H57" i="9"/>
  <c r="G57" i="9"/>
  <c r="F57" i="9"/>
  <c r="E57" i="9"/>
  <c r="B57" i="9" s="1"/>
  <c r="H56" i="9"/>
  <c r="G56" i="9"/>
  <c r="F56" i="9"/>
  <c r="E56" i="9"/>
  <c r="H55" i="9"/>
  <c r="G55" i="9"/>
  <c r="E55" i="9" s="1"/>
  <c r="B55" i="9" s="1"/>
  <c r="F55" i="9"/>
  <c r="H54" i="9"/>
  <c r="G54" i="9"/>
  <c r="F54" i="9"/>
  <c r="E54" i="9"/>
  <c r="B54" i="9" s="1"/>
  <c r="H53" i="9"/>
  <c r="E53" i="9" s="1"/>
  <c r="B53" i="9" s="1"/>
  <c r="G53" i="9"/>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F45" i="9"/>
  <c r="H44" i="9"/>
  <c r="G44" i="9"/>
  <c r="F44" i="9"/>
  <c r="H43" i="9"/>
  <c r="E43" i="9" s="1"/>
  <c r="B43" i="9" s="1"/>
  <c r="G43" i="9"/>
  <c r="F43" i="9"/>
  <c r="H42" i="9"/>
  <c r="G42" i="9"/>
  <c r="F42" i="9"/>
  <c r="E42" i="9"/>
  <c r="B42" i="9" s="1"/>
  <c r="H41" i="9"/>
  <c r="G41" i="9"/>
  <c r="F41" i="9"/>
  <c r="H40" i="9"/>
  <c r="G40" i="9"/>
  <c r="F40" i="9"/>
  <c r="H39" i="9"/>
  <c r="E39" i="9" s="1"/>
  <c r="G39" i="9"/>
  <c r="F39" i="9"/>
  <c r="B39" i="9"/>
  <c r="H38" i="9"/>
  <c r="G38" i="9"/>
  <c r="F38" i="9"/>
  <c r="E38" i="9"/>
  <c r="B38" i="9" s="1"/>
  <c r="H37" i="9"/>
  <c r="G37" i="9"/>
  <c r="E37" i="9" s="1"/>
  <c r="F37" i="9"/>
  <c r="H36" i="9"/>
  <c r="G36" i="9"/>
  <c r="E36" i="9" s="1"/>
  <c r="B36" i="9" s="1"/>
  <c r="F36" i="9"/>
  <c r="H35" i="9"/>
  <c r="E35" i="9" s="1"/>
  <c r="B35" i="9" s="1"/>
  <c r="G35" i="9"/>
  <c r="F35" i="9"/>
  <c r="H34" i="9"/>
  <c r="E34" i="9" s="1"/>
  <c r="B34" i="9" s="1"/>
  <c r="G34" i="9"/>
  <c r="F34" i="9"/>
  <c r="H33" i="9"/>
  <c r="G33" i="9"/>
  <c r="E33" i="9" s="1"/>
  <c r="B33" i="9" s="1"/>
  <c r="F33" i="9"/>
  <c r="H32" i="9"/>
  <c r="G32" i="9"/>
  <c r="F32" i="9"/>
  <c r="H31" i="9"/>
  <c r="E31" i="9" s="1"/>
  <c r="B31" i="9" s="1"/>
  <c r="G31" i="9"/>
  <c r="F31" i="9"/>
  <c r="H30" i="9"/>
  <c r="E30" i="9" s="1"/>
  <c r="B30" i="9" s="1"/>
  <c r="G30" i="9"/>
  <c r="F30" i="9"/>
  <c r="H29" i="9"/>
  <c r="G29" i="9"/>
  <c r="E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E44" i="7"/>
  <c r="D44" i="7"/>
  <c r="H32" i="3" s="1"/>
  <c r="E39" i="7"/>
  <c r="E38" i="7" s="1"/>
  <c r="D39" i="7"/>
  <c r="E30" i="7"/>
  <c r="D1461" i="1" s="1"/>
  <c r="D30" i="7"/>
  <c r="C1461" i="1" s="1"/>
  <c r="E23" i="7"/>
  <c r="D23" i="7"/>
  <c r="E14" i="7"/>
  <c r="D14" i="7"/>
  <c r="C1445" i="1" s="1"/>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1219" i="1" s="1"/>
  <c r="D242" i="5"/>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G1175" i="1" s="1"/>
  <c r="D198" i="5"/>
  <c r="F198" i="5" s="1"/>
  <c r="F197" i="5"/>
  <c r="F196" i="5"/>
  <c r="F195" i="5"/>
  <c r="F194" i="5"/>
  <c r="F193" i="5"/>
  <c r="F192" i="5"/>
  <c r="F191" i="5"/>
  <c r="E191" i="5"/>
  <c r="D191" i="5"/>
  <c r="D190" i="5"/>
  <c r="F189" i="5"/>
  <c r="F188" i="5"/>
  <c r="F187" i="5"/>
  <c r="F186" i="5"/>
  <c r="F185" i="5"/>
  <c r="F184" i="5"/>
  <c r="F183" i="5"/>
  <c r="F182" i="5"/>
  <c r="F181" i="5"/>
  <c r="E180" i="5"/>
  <c r="D1157" i="1" s="1"/>
  <c r="D180" i="5"/>
  <c r="F179" i="5"/>
  <c r="F178" i="5"/>
  <c r="E177" i="5"/>
  <c r="D1154" i="1" s="1"/>
  <c r="F173" i="5"/>
  <c r="F172" i="5"/>
  <c r="F171" i="5"/>
  <c r="E170" i="5"/>
  <c r="F170" i="5"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E78" i="5" s="1"/>
  <c r="D79" i="5"/>
  <c r="D78" i="5" s="1"/>
  <c r="F77" i="5"/>
  <c r="F76" i="5"/>
  <c r="F75" i="5"/>
  <c r="F74" i="5"/>
  <c r="F73" i="5"/>
  <c r="F72" i="5"/>
  <c r="F71" i="5"/>
  <c r="E70" i="5"/>
  <c r="E69" i="5" s="1"/>
  <c r="D70"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F264" i="4" s="1"/>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E133" i="4"/>
  <c r="F133" i="4" s="1"/>
  <c r="D133" i="4"/>
  <c r="F132" i="4"/>
  <c r="F131" i="4"/>
  <c r="F130" i="4"/>
  <c r="F129" i="4"/>
  <c r="E128" i="4"/>
  <c r="D128" i="4"/>
  <c r="F128" i="4" s="1"/>
  <c r="F127" i="4"/>
  <c r="F126" i="4"/>
  <c r="E125" i="4"/>
  <c r="F125" i="4" s="1"/>
  <c r="D125"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F74" i="4" s="1"/>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36" i="3"/>
  <c r="G36" i="3"/>
  <c r="B36" i="3"/>
  <c r="G35" i="3"/>
  <c r="B35" i="3"/>
  <c r="G34" i="3"/>
  <c r="B34" i="3"/>
  <c r="I33" i="3"/>
  <c r="G33" i="3"/>
  <c r="B33" i="3"/>
  <c r="I32" i="3"/>
  <c r="G32" i="3"/>
  <c r="B32" i="3"/>
  <c r="G31" i="3"/>
  <c r="B31"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C1577" i="1"/>
  <c r="C1576" i="1"/>
  <c r="G1576" i="1" s="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H1564" i="1"/>
  <c r="C1564" i="1"/>
  <c r="G1564" i="1" s="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3" i="1"/>
  <c r="G1523" i="1"/>
  <c r="C1523" i="1"/>
  <c r="C1522" i="1"/>
  <c r="H1522" i="1" s="1"/>
  <c r="C1521" i="1"/>
  <c r="H1520" i="1"/>
  <c r="C1520" i="1"/>
  <c r="G1520" i="1" s="1"/>
  <c r="H1519" i="1"/>
  <c r="G1519" i="1"/>
  <c r="C1519" i="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C1503" i="1"/>
  <c r="H1503" i="1" s="1"/>
  <c r="C1502" i="1"/>
  <c r="H1502" i="1" s="1"/>
  <c r="H1500" i="1"/>
  <c r="C1500" i="1"/>
  <c r="G1500" i="1" s="1"/>
  <c r="C1498" i="1"/>
  <c r="H1498" i="1" s="1"/>
  <c r="C1497" i="1"/>
  <c r="H1496" i="1"/>
  <c r="C1496" i="1"/>
  <c r="G1496" i="1" s="1"/>
  <c r="H1495" i="1"/>
  <c r="G1495" i="1"/>
  <c r="C1495" i="1"/>
  <c r="C1494" i="1"/>
  <c r="H1494" i="1" s="1"/>
  <c r="C1493" i="1"/>
  <c r="H1492" i="1"/>
  <c r="C1492" i="1"/>
  <c r="G1492" i="1" s="1"/>
  <c r="H1491" i="1"/>
  <c r="G1491" i="1"/>
  <c r="C1491" i="1"/>
  <c r="C1490" i="1"/>
  <c r="H1490" i="1" s="1"/>
  <c r="C1489" i="1"/>
  <c r="H1488" i="1"/>
  <c r="C1488" i="1"/>
  <c r="G1488" i="1" s="1"/>
  <c r="H1487" i="1"/>
  <c r="G1487" i="1"/>
  <c r="C1487" i="1"/>
  <c r="C1486" i="1"/>
  <c r="H1486" i="1" s="1"/>
  <c r="C1485" i="1"/>
  <c r="H1484" i="1"/>
  <c r="C1484" i="1"/>
  <c r="G1484" i="1" s="1"/>
  <c r="C1483" i="1"/>
  <c r="H1483" i="1" s="1"/>
  <c r="C1482" i="1"/>
  <c r="H1482" i="1" s="1"/>
  <c r="H1480" i="1"/>
  <c r="C1480" i="1"/>
  <c r="G1480" i="1" s="1"/>
  <c r="D1479" i="1"/>
  <c r="J1479" i="1" s="1"/>
  <c r="C1479" i="1"/>
  <c r="D1478" i="1"/>
  <c r="C1478" i="1"/>
  <c r="J1477" i="1"/>
  <c r="D1477" i="1"/>
  <c r="C1477" i="1"/>
  <c r="H1476" i="1"/>
  <c r="G1476" i="1"/>
  <c r="D1476" i="1"/>
  <c r="C1476" i="1"/>
  <c r="J1476" i="1" s="1"/>
  <c r="D1475" i="1"/>
  <c r="D1474" i="1"/>
  <c r="C1474" i="1"/>
  <c r="J1474" i="1" s="1"/>
  <c r="D1473" i="1"/>
  <c r="C1473" i="1"/>
  <c r="G1473" i="1" s="1"/>
  <c r="D1472" i="1"/>
  <c r="C1472" i="1"/>
  <c r="J1472" i="1" s="1"/>
  <c r="H1471" i="1"/>
  <c r="D1471" i="1"/>
  <c r="C1471" i="1"/>
  <c r="J1471" i="1" s="1"/>
  <c r="D1470" i="1"/>
  <c r="D1468" i="1"/>
  <c r="C1468" i="1"/>
  <c r="D1467" i="1"/>
  <c r="C1467" i="1"/>
  <c r="D1466" i="1"/>
  <c r="C1466" i="1"/>
  <c r="D1465" i="1"/>
  <c r="C1465" i="1"/>
  <c r="J1465" i="1" s="1"/>
  <c r="D1464" i="1"/>
  <c r="C1464" i="1"/>
  <c r="D1463" i="1"/>
  <c r="G1463" i="1" s="1"/>
  <c r="C1463" i="1"/>
  <c r="H1463" i="1" s="1"/>
  <c r="D1462" i="1"/>
  <c r="C1462" i="1"/>
  <c r="D1460" i="1"/>
  <c r="C1460" i="1"/>
  <c r="J1460" i="1" s="1"/>
  <c r="D1459" i="1"/>
  <c r="C1459" i="1"/>
  <c r="D1458" i="1"/>
  <c r="C1458" i="1"/>
  <c r="J1458" i="1" s="1"/>
  <c r="G1457" i="1"/>
  <c r="D1457" i="1"/>
  <c r="C1457" i="1"/>
  <c r="D1456" i="1"/>
  <c r="C1456" i="1"/>
  <c r="J1456" i="1" s="1"/>
  <c r="D1455" i="1"/>
  <c r="C1455" i="1"/>
  <c r="D1454" i="1"/>
  <c r="D1452" i="1"/>
  <c r="C1452" i="1"/>
  <c r="D1451" i="1"/>
  <c r="C1451" i="1"/>
  <c r="D1450" i="1"/>
  <c r="C1450" i="1"/>
  <c r="G1450" i="1" s="1"/>
  <c r="D1449" i="1"/>
  <c r="C1449" i="1"/>
  <c r="D1448" i="1"/>
  <c r="C1448" i="1"/>
  <c r="D1447" i="1"/>
  <c r="C1447" i="1"/>
  <c r="D1446" i="1"/>
  <c r="C1446" i="1"/>
  <c r="J1446" i="1" s="1"/>
  <c r="D1445" i="1"/>
  <c r="D1444" i="1"/>
  <c r="J1444" i="1" s="1"/>
  <c r="C1444" i="1"/>
  <c r="H1444" i="1" s="1"/>
  <c r="D1443" i="1"/>
  <c r="C1443" i="1"/>
  <c r="D1442" i="1"/>
  <c r="G1442" i="1" s="1"/>
  <c r="C1442" i="1"/>
  <c r="D1441" i="1"/>
  <c r="C1441" i="1"/>
  <c r="H1441" i="1" s="1"/>
  <c r="D1440" i="1"/>
  <c r="C1440" i="1"/>
  <c r="G1440" i="1" s="1"/>
  <c r="D1439" i="1"/>
  <c r="C1439" i="1"/>
  <c r="G1439" i="1" s="1"/>
  <c r="D1438" i="1"/>
  <c r="D1437" i="1"/>
  <c r="H1434" i="1"/>
  <c r="D1434" i="1"/>
  <c r="C1434" i="1"/>
  <c r="H1433" i="1"/>
  <c r="D1433" i="1"/>
  <c r="C1433" i="1"/>
  <c r="D1432" i="1"/>
  <c r="C1432" i="1"/>
  <c r="D1431" i="1"/>
  <c r="C1431" i="1"/>
  <c r="G1431" i="1" s="1"/>
  <c r="H1430" i="1"/>
  <c r="D1430" i="1"/>
  <c r="C1430" i="1"/>
  <c r="H1429" i="1"/>
  <c r="D1429" i="1"/>
  <c r="C1429" i="1"/>
  <c r="D1428" i="1"/>
  <c r="C1428" i="1"/>
  <c r="D1427" i="1"/>
  <c r="C1427" i="1"/>
  <c r="G1427" i="1" s="1"/>
  <c r="H1426" i="1"/>
  <c r="D1426" i="1"/>
  <c r="C1426" i="1"/>
  <c r="H1425" i="1"/>
  <c r="D1425" i="1"/>
  <c r="C1425" i="1"/>
  <c r="D1424" i="1"/>
  <c r="C1424" i="1"/>
  <c r="D1423" i="1"/>
  <c r="H1422" i="1"/>
  <c r="D1422" i="1"/>
  <c r="C1422" i="1"/>
  <c r="H1421" i="1"/>
  <c r="D1421" i="1"/>
  <c r="C1421" i="1"/>
  <c r="D1420" i="1"/>
  <c r="C1420" i="1"/>
  <c r="D1419" i="1"/>
  <c r="C1419" i="1"/>
  <c r="G1419" i="1" s="1"/>
  <c r="H1418" i="1"/>
  <c r="D1418" i="1"/>
  <c r="C1418" i="1"/>
  <c r="H1417" i="1"/>
  <c r="D1417" i="1"/>
  <c r="C1417" i="1"/>
  <c r="D1416" i="1"/>
  <c r="C1416" i="1"/>
  <c r="D1415" i="1"/>
  <c r="C1415" i="1"/>
  <c r="G1415" i="1" s="1"/>
  <c r="H1414" i="1"/>
  <c r="D1414" i="1"/>
  <c r="C1414" i="1"/>
  <c r="H1413" i="1"/>
  <c r="D1413" i="1"/>
  <c r="C1413" i="1"/>
  <c r="D1412" i="1"/>
  <c r="C1412" i="1"/>
  <c r="D1411" i="1"/>
  <c r="C1411" i="1"/>
  <c r="G1411" i="1" s="1"/>
  <c r="H1410" i="1"/>
  <c r="D1410" i="1"/>
  <c r="C1410" i="1"/>
  <c r="H1409" i="1"/>
  <c r="D1409" i="1"/>
  <c r="C1409" i="1"/>
  <c r="D1408" i="1"/>
  <c r="C1408" i="1"/>
  <c r="D1407" i="1"/>
  <c r="C1407" i="1"/>
  <c r="G1407" i="1" s="1"/>
  <c r="H1406" i="1"/>
  <c r="D1406" i="1"/>
  <c r="C1406" i="1"/>
  <c r="H1405" i="1"/>
  <c r="D1405" i="1"/>
  <c r="C1405" i="1"/>
  <c r="D1404" i="1"/>
  <c r="C1404" i="1"/>
  <c r="D1403" i="1"/>
  <c r="C1403" i="1"/>
  <c r="G1403" i="1" s="1"/>
  <c r="H1402" i="1"/>
  <c r="D1402" i="1"/>
  <c r="C1402" i="1"/>
  <c r="H1401" i="1"/>
  <c r="D1401" i="1"/>
  <c r="C1401" i="1"/>
  <c r="D1400" i="1"/>
  <c r="C1400" i="1"/>
  <c r="D1399" i="1"/>
  <c r="C1399" i="1"/>
  <c r="G1399" i="1" s="1"/>
  <c r="H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D1298" i="1"/>
  <c r="H1298" i="1" s="1"/>
  <c r="C1298" i="1"/>
  <c r="D1297" i="1"/>
  <c r="H1297" i="1" s="1"/>
  <c r="C1297" i="1"/>
  <c r="H1296" i="1"/>
  <c r="G1296" i="1"/>
  <c r="D1296" i="1"/>
  <c r="C1296" i="1"/>
  <c r="D1295" i="1"/>
  <c r="H1295" i="1" s="1"/>
  <c r="C1295" i="1"/>
  <c r="H1294" i="1"/>
  <c r="G1294" i="1"/>
  <c r="D1294" i="1"/>
  <c r="C1294" i="1"/>
  <c r="H1293" i="1"/>
  <c r="G1293" i="1"/>
  <c r="D1293" i="1"/>
  <c r="C1293" i="1"/>
  <c r="H1292" i="1"/>
  <c r="D1292" i="1"/>
  <c r="G1292" i="1" s="1"/>
  <c r="C1292" i="1"/>
  <c r="D1291" i="1"/>
  <c r="H1291" i="1" s="1"/>
  <c r="C1291" i="1"/>
  <c r="D1290" i="1"/>
  <c r="H1290" i="1" s="1"/>
  <c r="C1290" i="1"/>
  <c r="H1289" i="1"/>
  <c r="D1289" i="1"/>
  <c r="G1289" i="1" s="1"/>
  <c r="C1289" i="1"/>
  <c r="H1288" i="1"/>
  <c r="G1288" i="1"/>
  <c r="D1288" i="1"/>
  <c r="C1288" i="1"/>
  <c r="D1287" i="1"/>
  <c r="H1287" i="1" s="1"/>
  <c r="C1287" i="1"/>
  <c r="D1286" i="1"/>
  <c r="H1286" i="1" s="1"/>
  <c r="C1286" i="1"/>
  <c r="D1285" i="1"/>
  <c r="H1285" i="1" s="1"/>
  <c r="C1285" i="1"/>
  <c r="H1284" i="1"/>
  <c r="D1284" i="1"/>
  <c r="G1284" i="1" s="1"/>
  <c r="C1284" i="1"/>
  <c r="H1283" i="1"/>
  <c r="D1283" i="1"/>
  <c r="G1283" i="1" s="1"/>
  <c r="C1283" i="1"/>
  <c r="H1282" i="1"/>
  <c r="G1282" i="1"/>
  <c r="D1282" i="1"/>
  <c r="C1282" i="1"/>
  <c r="D1281" i="1"/>
  <c r="H1281" i="1" s="1"/>
  <c r="C1281" i="1"/>
  <c r="D1280" i="1"/>
  <c r="H1280" i="1" s="1"/>
  <c r="C1280" i="1"/>
  <c r="H1279" i="1"/>
  <c r="G1279" i="1"/>
  <c r="D1279" i="1"/>
  <c r="C1279" i="1"/>
  <c r="D1278" i="1"/>
  <c r="H1278" i="1" s="1"/>
  <c r="C1278" i="1"/>
  <c r="D1277" i="1"/>
  <c r="H1277" i="1" s="1"/>
  <c r="C1277" i="1"/>
  <c r="H1276" i="1"/>
  <c r="G1276" i="1"/>
  <c r="D1276" i="1"/>
  <c r="C1276" i="1"/>
  <c r="D1275" i="1"/>
  <c r="H1275" i="1" s="1"/>
  <c r="C1275" i="1"/>
  <c r="D1274" i="1"/>
  <c r="H1274" i="1" s="1"/>
  <c r="C1274" i="1"/>
  <c r="D1273" i="1"/>
  <c r="H1273" i="1" s="1"/>
  <c r="C1273" i="1"/>
  <c r="D1272" i="1"/>
  <c r="H1272" i="1" s="1"/>
  <c r="C1272" i="1"/>
  <c r="D1271" i="1"/>
  <c r="H1271" i="1" s="1"/>
  <c r="C1271" i="1"/>
  <c r="H1270" i="1"/>
  <c r="G1270" i="1"/>
  <c r="D1270" i="1"/>
  <c r="C1270" i="1"/>
  <c r="D1269" i="1"/>
  <c r="H1269" i="1" s="1"/>
  <c r="C1269" i="1"/>
  <c r="H1268" i="1"/>
  <c r="G1268" i="1"/>
  <c r="D1268" i="1"/>
  <c r="C1268" i="1"/>
  <c r="D1267" i="1"/>
  <c r="H1267" i="1" s="1"/>
  <c r="C1267" i="1"/>
  <c r="D1266" i="1"/>
  <c r="H1266" i="1" s="1"/>
  <c r="C1266" i="1"/>
  <c r="H1265" i="1"/>
  <c r="G1265" i="1"/>
  <c r="D1265" i="1"/>
  <c r="C1265" i="1"/>
  <c r="D1264" i="1"/>
  <c r="H1264" i="1" s="1"/>
  <c r="C1264" i="1"/>
  <c r="H1263" i="1"/>
  <c r="D1263" i="1"/>
  <c r="G1263" i="1" s="1"/>
  <c r="C1263" i="1"/>
  <c r="H1262" i="1"/>
  <c r="G1262" i="1"/>
  <c r="D1262" i="1"/>
  <c r="C1262" i="1"/>
  <c r="H1261" i="1"/>
  <c r="G1261" i="1"/>
  <c r="D1261" i="1"/>
  <c r="C1261" i="1"/>
  <c r="G1260" i="1"/>
  <c r="D1260" i="1"/>
  <c r="H1260" i="1" s="1"/>
  <c r="C1260" i="1"/>
  <c r="H1259" i="1"/>
  <c r="D1259" i="1"/>
  <c r="G1259" i="1" s="1"/>
  <c r="C1259" i="1"/>
  <c r="D1258" i="1"/>
  <c r="H1258" i="1" s="1"/>
  <c r="C1258" i="1"/>
  <c r="D1257" i="1"/>
  <c r="H1257" i="1" s="1"/>
  <c r="C1257" i="1"/>
  <c r="H1256" i="1"/>
  <c r="G1256" i="1"/>
  <c r="D1256" i="1"/>
  <c r="C1256" i="1"/>
  <c r="H1255" i="1"/>
  <c r="G1255" i="1"/>
  <c r="D1255" i="1"/>
  <c r="C1255" i="1"/>
  <c r="H1254" i="1"/>
  <c r="G1254" i="1"/>
  <c r="D1254" i="1"/>
  <c r="C1254" i="1"/>
  <c r="G1253" i="1"/>
  <c r="D1253" i="1"/>
  <c r="H1253" i="1" s="1"/>
  <c r="C1253" i="1"/>
  <c r="H1252" i="1"/>
  <c r="G1252" i="1"/>
  <c r="D1252" i="1"/>
  <c r="C1252" i="1"/>
  <c r="D1251" i="1"/>
  <c r="H1251" i="1" s="1"/>
  <c r="C1251" i="1"/>
  <c r="H1250" i="1"/>
  <c r="G1250" i="1"/>
  <c r="D1250" i="1"/>
  <c r="C1250" i="1"/>
  <c r="D1249" i="1"/>
  <c r="H1249" i="1" s="1"/>
  <c r="C1249" i="1"/>
  <c r="H1248" i="1"/>
  <c r="G1248" i="1"/>
  <c r="D1248" i="1"/>
  <c r="C1248" i="1"/>
  <c r="G1247" i="1"/>
  <c r="D1247" i="1"/>
  <c r="H1247" i="1" s="1"/>
  <c r="C1247" i="1"/>
  <c r="H1246" i="1"/>
  <c r="G1246" i="1"/>
  <c r="D1246" i="1"/>
  <c r="C1246" i="1"/>
  <c r="H1245" i="1"/>
  <c r="G1245" i="1"/>
  <c r="D1245" i="1"/>
  <c r="C1245" i="1"/>
  <c r="H1244" i="1"/>
  <c r="D1244" i="1"/>
  <c r="G1244" i="1" s="1"/>
  <c r="C1244" i="1"/>
  <c r="H1243" i="1"/>
  <c r="D1243" i="1"/>
  <c r="G1243" i="1" s="1"/>
  <c r="C1243" i="1"/>
  <c r="H1242" i="1"/>
  <c r="D1242" i="1"/>
  <c r="G1242" i="1" s="1"/>
  <c r="C1242" i="1"/>
  <c r="H1241" i="1"/>
  <c r="D1241" i="1"/>
  <c r="G1241" i="1" s="1"/>
  <c r="C1241" i="1"/>
  <c r="H1240" i="1"/>
  <c r="G1240" i="1"/>
  <c r="D1240" i="1"/>
  <c r="C1240" i="1"/>
  <c r="H1239" i="1"/>
  <c r="G1239" i="1"/>
  <c r="D1239" i="1"/>
  <c r="C1239" i="1"/>
  <c r="G1238" i="1"/>
  <c r="D1238" i="1"/>
  <c r="H1238" i="1" s="1"/>
  <c r="C1238" i="1"/>
  <c r="D1237" i="1"/>
  <c r="H1237" i="1" s="1"/>
  <c r="C1237" i="1"/>
  <c r="H1236" i="1"/>
  <c r="D1236" i="1"/>
  <c r="G1236" i="1" s="1"/>
  <c r="C1236" i="1"/>
  <c r="H1235" i="1"/>
  <c r="D1235" i="1"/>
  <c r="G1235" i="1" s="1"/>
  <c r="C1235" i="1"/>
  <c r="D1234" i="1"/>
  <c r="G1234" i="1" s="1"/>
  <c r="C1234" i="1"/>
  <c r="D1233" i="1"/>
  <c r="G1233" i="1" s="1"/>
  <c r="C1233" i="1"/>
  <c r="D1232" i="1"/>
  <c r="G1232" i="1" s="1"/>
  <c r="C1232" i="1"/>
  <c r="D1231" i="1"/>
  <c r="G1231" i="1" s="1"/>
  <c r="C1231" i="1"/>
  <c r="D1230" i="1"/>
  <c r="G1230" i="1" s="1"/>
  <c r="C1230" i="1"/>
  <c r="D1229" i="1"/>
  <c r="G1229" i="1" s="1"/>
  <c r="C1229" i="1"/>
  <c r="H1228" i="1"/>
  <c r="G1228" i="1"/>
  <c r="D1228" i="1"/>
  <c r="C1228" i="1"/>
  <c r="D1227" i="1"/>
  <c r="G1227" i="1" s="1"/>
  <c r="C1227" i="1"/>
  <c r="D1226" i="1"/>
  <c r="H1226" i="1" s="1"/>
  <c r="C1226" i="1"/>
  <c r="H1225" i="1"/>
  <c r="G1225" i="1"/>
  <c r="D1225" i="1"/>
  <c r="C1225" i="1"/>
  <c r="H1224" i="1"/>
  <c r="G1224" i="1"/>
  <c r="D1224" i="1"/>
  <c r="C1224" i="1"/>
  <c r="C1223" i="1"/>
  <c r="C1222" i="1"/>
  <c r="G1221" i="1"/>
  <c r="D1221" i="1"/>
  <c r="H1221" i="1" s="1"/>
  <c r="C1221" i="1"/>
  <c r="G1220" i="1"/>
  <c r="D1220" i="1"/>
  <c r="H1220" i="1" s="1"/>
  <c r="C1220" i="1"/>
  <c r="C1219" i="1"/>
  <c r="H1218" i="1"/>
  <c r="D1218" i="1"/>
  <c r="G1218" i="1" s="1"/>
  <c r="C1218" i="1"/>
  <c r="D1217" i="1"/>
  <c r="H1217" i="1" s="1"/>
  <c r="C1217" i="1"/>
  <c r="C1216" i="1"/>
  <c r="H1213" i="1"/>
  <c r="D1213" i="1"/>
  <c r="G1213" i="1" s="1"/>
  <c r="C1213" i="1"/>
  <c r="H1212" i="1"/>
  <c r="D1212" i="1"/>
  <c r="G1212" i="1" s="1"/>
  <c r="C1212" i="1"/>
  <c r="H1211" i="1"/>
  <c r="G1211" i="1"/>
  <c r="D1211" i="1"/>
  <c r="C1211" i="1"/>
  <c r="G1210" i="1"/>
  <c r="D1210" i="1"/>
  <c r="H1210" i="1" s="1"/>
  <c r="C1210" i="1"/>
  <c r="H1209" i="1"/>
  <c r="G1209" i="1"/>
  <c r="D1209" i="1"/>
  <c r="C1209" i="1"/>
  <c r="H1208" i="1"/>
  <c r="G1208" i="1"/>
  <c r="D1208" i="1"/>
  <c r="C1208" i="1"/>
  <c r="H1207" i="1"/>
  <c r="G1207" i="1"/>
  <c r="D1207" i="1"/>
  <c r="C1207" i="1"/>
  <c r="H1206" i="1"/>
  <c r="G1206" i="1"/>
  <c r="D1206" i="1"/>
  <c r="C1206" i="1"/>
  <c r="H1205" i="1"/>
  <c r="D1205" i="1"/>
  <c r="G1205" i="1" s="1"/>
  <c r="C1205" i="1"/>
  <c r="G1204" i="1"/>
  <c r="D1204" i="1"/>
  <c r="H1204" i="1" s="1"/>
  <c r="C1204" i="1"/>
  <c r="H1203" i="1"/>
  <c r="D1203" i="1"/>
  <c r="G1203" i="1" s="1"/>
  <c r="C1203" i="1"/>
  <c r="H1202" i="1"/>
  <c r="D1202" i="1"/>
  <c r="G1202" i="1" s="1"/>
  <c r="C1202" i="1"/>
  <c r="D1201" i="1"/>
  <c r="G1201" i="1" s="1"/>
  <c r="C1201" i="1"/>
  <c r="H1200"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C1184" i="1"/>
  <c r="G1182" i="1"/>
  <c r="D1182" i="1"/>
  <c r="H1182" i="1" s="1"/>
  <c r="C1182" i="1"/>
  <c r="D1181" i="1"/>
  <c r="G1181" i="1" s="1"/>
  <c r="C1181" i="1"/>
  <c r="H1180" i="1"/>
  <c r="G1180" i="1"/>
  <c r="D1180" i="1"/>
  <c r="C1180" i="1"/>
  <c r="D1179" i="1"/>
  <c r="G1179" i="1" s="1"/>
  <c r="C1179" i="1"/>
  <c r="D1178" i="1"/>
  <c r="G1178" i="1" s="1"/>
  <c r="C1178" i="1"/>
  <c r="D1177" i="1"/>
  <c r="G1177" i="1" s="1"/>
  <c r="C1177" i="1"/>
  <c r="D1176" i="1"/>
  <c r="G1176" i="1" s="1"/>
  <c r="C1176" i="1"/>
  <c r="C1175" i="1"/>
  <c r="G1174" i="1"/>
  <c r="D1174" i="1"/>
  <c r="H1174" i="1" s="1"/>
  <c r="C1174" i="1"/>
  <c r="H1173" i="1"/>
  <c r="G1173" i="1"/>
  <c r="D1173" i="1"/>
  <c r="C1173" i="1"/>
  <c r="G1172" i="1"/>
  <c r="D1172" i="1"/>
  <c r="H1172" i="1" s="1"/>
  <c r="C1172" i="1"/>
  <c r="G1171" i="1"/>
  <c r="D1171" i="1"/>
  <c r="H1171" i="1" s="1"/>
  <c r="C1171" i="1"/>
  <c r="D1170" i="1"/>
  <c r="H1170" i="1" s="1"/>
  <c r="C1170" i="1"/>
  <c r="H1169" i="1"/>
  <c r="G1169" i="1"/>
  <c r="D1169" i="1"/>
  <c r="C1169" i="1"/>
  <c r="D1168" i="1"/>
  <c r="G1168" i="1" s="1"/>
  <c r="C1168" i="1"/>
  <c r="C1167" i="1"/>
  <c r="G1166" i="1"/>
  <c r="D1166" i="1"/>
  <c r="H1166" i="1" s="1"/>
  <c r="C1166" i="1"/>
  <c r="H1165" i="1"/>
  <c r="G1165" i="1"/>
  <c r="D1165" i="1"/>
  <c r="C1165" i="1"/>
  <c r="H1164" i="1"/>
  <c r="D1164" i="1"/>
  <c r="G1164" i="1" s="1"/>
  <c r="C1164" i="1"/>
  <c r="G1163" i="1"/>
  <c r="D1163" i="1"/>
  <c r="H1163" i="1" s="1"/>
  <c r="C1163" i="1"/>
  <c r="H1162" i="1"/>
  <c r="G1162" i="1"/>
  <c r="D1162" i="1"/>
  <c r="C1162" i="1"/>
  <c r="G1161" i="1"/>
  <c r="D1161" i="1"/>
  <c r="H1161" i="1" s="1"/>
  <c r="C1161" i="1"/>
  <c r="G1160" i="1"/>
  <c r="D1160" i="1"/>
  <c r="H1160" i="1" s="1"/>
  <c r="C1160" i="1"/>
  <c r="H1159" i="1"/>
  <c r="D1159" i="1"/>
  <c r="G1159" i="1" s="1"/>
  <c r="C1159" i="1"/>
  <c r="H1158" i="1"/>
  <c r="D1158" i="1"/>
  <c r="G1158" i="1" s="1"/>
  <c r="C1158" i="1"/>
  <c r="C1157" i="1"/>
  <c r="D1156" i="1"/>
  <c r="G1156" i="1" s="1"/>
  <c r="C1156" i="1"/>
  <c r="D1155" i="1"/>
  <c r="G1155" i="1" s="1"/>
  <c r="C1155" i="1"/>
  <c r="D1151" i="1"/>
  <c r="H1151" i="1" s="1"/>
  <c r="C1151" i="1"/>
  <c r="D1150" i="1"/>
  <c r="H1150" i="1" s="1"/>
  <c r="C1150" i="1"/>
  <c r="H1149" i="1"/>
  <c r="G1149" i="1"/>
  <c r="D1149" i="1"/>
  <c r="C1149"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C1142" i="1"/>
  <c r="D1141" i="1"/>
  <c r="G1141" i="1" s="1"/>
  <c r="C1141" i="1"/>
  <c r="H1140" i="1"/>
  <c r="G1140" i="1"/>
  <c r="D1140" i="1"/>
  <c r="C1140" i="1"/>
  <c r="H1139" i="1"/>
  <c r="G1139" i="1"/>
  <c r="D1139" i="1"/>
  <c r="C1139" i="1"/>
  <c r="H1138" i="1"/>
  <c r="D1138" i="1"/>
  <c r="G1138" i="1" s="1"/>
  <c r="C1138" i="1"/>
  <c r="D1137" i="1"/>
  <c r="H1137" i="1" s="1"/>
  <c r="C1137" i="1"/>
  <c r="D1136" i="1"/>
  <c r="H1136" i="1" s="1"/>
  <c r="C1136" i="1"/>
  <c r="D1135" i="1"/>
  <c r="H1135" i="1" s="1"/>
  <c r="C1135" i="1"/>
  <c r="D1134" i="1"/>
  <c r="H1134" i="1" s="1"/>
  <c r="C1134" i="1"/>
  <c r="H1133" i="1"/>
  <c r="G1133" i="1"/>
  <c r="D1133" i="1"/>
  <c r="C1133" i="1"/>
  <c r="D1132" i="1"/>
  <c r="H1132" i="1" s="1"/>
  <c r="C1132" i="1"/>
  <c r="D1131" i="1"/>
  <c r="H1131" i="1" s="1"/>
  <c r="C1131" i="1"/>
  <c r="D1130" i="1"/>
  <c r="H1130" i="1" s="1"/>
  <c r="C1130" i="1"/>
  <c r="D1129" i="1"/>
  <c r="H1129" i="1" s="1"/>
  <c r="C1129" i="1"/>
  <c r="H1128" i="1"/>
  <c r="G1128" i="1"/>
  <c r="D1128" i="1"/>
  <c r="C1128" i="1"/>
  <c r="D1127" i="1"/>
  <c r="H1127" i="1" s="1"/>
  <c r="C1127" i="1"/>
  <c r="D1126" i="1"/>
  <c r="H1126" i="1" s="1"/>
  <c r="C1126" i="1"/>
  <c r="D1125" i="1"/>
  <c r="H1125" i="1" s="1"/>
  <c r="C1125" i="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H1117" i="1"/>
  <c r="D1117" i="1"/>
  <c r="G1117" i="1" s="1"/>
  <c r="C1117" i="1"/>
  <c r="H1116" i="1"/>
  <c r="D1116" i="1"/>
  <c r="G1116" i="1" s="1"/>
  <c r="C1116" i="1"/>
  <c r="G1115" i="1"/>
  <c r="D1115" i="1"/>
  <c r="H1115" i="1" s="1"/>
  <c r="C1115" i="1"/>
  <c r="H1114" i="1"/>
  <c r="D1114" i="1"/>
  <c r="G1114" i="1" s="1"/>
  <c r="C1114" i="1"/>
  <c r="D1113" i="1"/>
  <c r="G1113" i="1" s="1"/>
  <c r="C1113" i="1"/>
  <c r="C1112" i="1"/>
  <c r="H1111" i="1"/>
  <c r="D1111" i="1"/>
  <c r="G1111" i="1" s="1"/>
  <c r="C1111" i="1"/>
  <c r="G1110" i="1"/>
  <c r="D1110" i="1"/>
  <c r="H1110" i="1" s="1"/>
  <c r="C1110" i="1"/>
  <c r="G1109" i="1"/>
  <c r="D1109" i="1"/>
  <c r="H1109" i="1" s="1"/>
  <c r="C1109" i="1"/>
  <c r="G1108" i="1"/>
  <c r="D1108" i="1"/>
  <c r="H1108" i="1" s="1"/>
  <c r="C1108" i="1"/>
  <c r="H1107" i="1"/>
  <c r="D1107" i="1"/>
  <c r="G1107" i="1" s="1"/>
  <c r="C1107" i="1"/>
  <c r="G1106" i="1"/>
  <c r="D1106" i="1"/>
  <c r="H1106" i="1" s="1"/>
  <c r="C1106" i="1"/>
  <c r="G1105" i="1"/>
  <c r="D1105" i="1"/>
  <c r="H1105" i="1" s="1"/>
  <c r="C1105" i="1"/>
  <c r="D1104" i="1"/>
  <c r="H1104" i="1" s="1"/>
  <c r="C1104" i="1"/>
  <c r="G1103" i="1"/>
  <c r="D1103" i="1"/>
  <c r="H1103" i="1" s="1"/>
  <c r="C1103" i="1"/>
  <c r="H1102" i="1"/>
  <c r="D1102" i="1"/>
  <c r="G1102" i="1" s="1"/>
  <c r="C1102" i="1"/>
  <c r="H1101" i="1"/>
  <c r="D1101" i="1"/>
  <c r="G1101" i="1" s="1"/>
  <c r="C1101" i="1"/>
  <c r="G1100" i="1"/>
  <c r="D1100" i="1"/>
  <c r="H1100" i="1" s="1"/>
  <c r="C1100" i="1"/>
  <c r="G1099" i="1"/>
  <c r="D1099" i="1"/>
  <c r="H1099" i="1" s="1"/>
  <c r="C1099" i="1"/>
  <c r="H1098" i="1"/>
  <c r="D1098" i="1"/>
  <c r="G1098" i="1" s="1"/>
  <c r="C1098" i="1"/>
  <c r="C1097" i="1"/>
  <c r="D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H1088" i="1"/>
  <c r="D1088" i="1"/>
  <c r="G1088" i="1" s="1"/>
  <c r="C1088" i="1"/>
  <c r="D1087" i="1"/>
  <c r="H1087" i="1" s="1"/>
  <c r="C1087" i="1"/>
  <c r="D1086" i="1"/>
  <c r="H1086" i="1" s="1"/>
  <c r="C1086" i="1"/>
  <c r="D1085" i="1"/>
  <c r="H1085" i="1" s="1"/>
  <c r="C1085" i="1"/>
  <c r="D1084" i="1"/>
  <c r="H1084" i="1" s="1"/>
  <c r="C1084" i="1"/>
  <c r="H1083" i="1"/>
  <c r="D1083" i="1"/>
  <c r="G1083" i="1" s="1"/>
  <c r="C1083" i="1"/>
  <c r="H1082" i="1"/>
  <c r="D1082" i="1"/>
  <c r="G1082" i="1" s="1"/>
  <c r="C1082" i="1"/>
  <c r="G1081" i="1"/>
  <c r="D1081" i="1"/>
  <c r="H1081" i="1" s="1"/>
  <c r="C1081" i="1"/>
  <c r="D1080" i="1"/>
  <c r="H1080" i="1" s="1"/>
  <c r="C1080" i="1"/>
  <c r="H1079" i="1"/>
  <c r="D1079" i="1"/>
  <c r="G1079" i="1" s="1"/>
  <c r="C1079" i="1"/>
  <c r="H1078" i="1"/>
  <c r="D1078" i="1"/>
  <c r="G1078" i="1" s="1"/>
  <c r="C1078" i="1"/>
  <c r="G1077" i="1"/>
  <c r="D1077" i="1"/>
  <c r="H1077" i="1" s="1"/>
  <c r="C1077" i="1"/>
  <c r="D1076" i="1"/>
  <c r="H1076" i="1" s="1"/>
  <c r="C1076" i="1"/>
  <c r="D1075" i="1"/>
  <c r="H1075" i="1" s="1"/>
  <c r="C1075" i="1"/>
  <c r="D1074" i="1"/>
  <c r="H1074" i="1" s="1"/>
  <c r="C1074" i="1"/>
  <c r="H1073" i="1"/>
  <c r="D1073" i="1"/>
  <c r="G1073" i="1" s="1"/>
  <c r="C1073" i="1"/>
  <c r="D1072" i="1"/>
  <c r="H1072" i="1" s="1"/>
  <c r="C1072" i="1"/>
  <c r="D1071" i="1"/>
  <c r="H1071" i="1" s="1"/>
  <c r="C1071" i="1"/>
  <c r="H1070" i="1"/>
  <c r="G1070" i="1"/>
  <c r="D1070" i="1"/>
  <c r="C1070" i="1"/>
  <c r="D1069" i="1"/>
  <c r="G1069" i="1" s="1"/>
  <c r="C1069" i="1"/>
  <c r="D1068" i="1"/>
  <c r="G1068" i="1" s="1"/>
  <c r="C1068" i="1"/>
  <c r="D1067" i="1"/>
  <c r="G1067" i="1" s="1"/>
  <c r="C1067" i="1"/>
  <c r="C1066" i="1"/>
  <c r="C1065" i="1"/>
  <c r="D1064" i="1"/>
  <c r="H1064" i="1" s="1"/>
  <c r="C1064" i="1"/>
  <c r="H1063" i="1"/>
  <c r="D1063" i="1"/>
  <c r="G1063" i="1" s="1"/>
  <c r="C1063" i="1"/>
  <c r="G1062" i="1"/>
  <c r="D1062" i="1"/>
  <c r="H1062" i="1" s="1"/>
  <c r="C1062" i="1"/>
  <c r="G1061" i="1"/>
  <c r="D1061" i="1"/>
  <c r="H1061" i="1" s="1"/>
  <c r="C1061" i="1"/>
  <c r="G1060" i="1"/>
  <c r="D1060" i="1"/>
  <c r="H1060" i="1" s="1"/>
  <c r="C1060" i="1"/>
  <c r="D1059" i="1"/>
  <c r="H1059" i="1" s="1"/>
  <c r="C1059" i="1"/>
  <c r="D1058" i="1"/>
  <c r="H1058" i="1" s="1"/>
  <c r="C1058" i="1"/>
  <c r="D1057" i="1"/>
  <c r="H1057" i="1" s="1"/>
  <c r="C1057" i="1"/>
  <c r="C1056" i="1"/>
  <c r="D1055" i="1"/>
  <c r="H1055" i="1" s="1"/>
  <c r="C1055" i="1"/>
  <c r="H1054" i="1"/>
  <c r="G1054" i="1"/>
  <c r="D1054" i="1"/>
  <c r="C1054" i="1"/>
  <c r="D1053" i="1"/>
  <c r="H1053" i="1" s="1"/>
  <c r="C1053" i="1"/>
  <c r="D1052" i="1"/>
  <c r="H1052" i="1" s="1"/>
  <c r="C1052" i="1"/>
  <c r="D1051" i="1"/>
  <c r="H1051" i="1" s="1"/>
  <c r="C1051" i="1"/>
  <c r="D1050" i="1"/>
  <c r="H1050" i="1" s="1"/>
  <c r="C1050" i="1"/>
  <c r="D1049" i="1"/>
  <c r="H1049" i="1" s="1"/>
  <c r="C1049" i="1"/>
  <c r="D1048" i="1"/>
  <c r="H1048" i="1" s="1"/>
  <c r="C1048" i="1"/>
  <c r="D1047" i="1"/>
  <c r="G1045" i="1"/>
  <c r="D1045" i="1"/>
  <c r="H1045" i="1" s="1"/>
  <c r="C1045" i="1"/>
  <c r="H1044" i="1"/>
  <c r="D1044" i="1"/>
  <c r="G1044" i="1" s="1"/>
  <c r="C1044" i="1"/>
  <c r="D1043" i="1"/>
  <c r="H1043" i="1" s="1"/>
  <c r="C1043" i="1"/>
  <c r="H1042" i="1"/>
  <c r="D1042" i="1"/>
  <c r="G1042" i="1" s="1"/>
  <c r="C1042" i="1"/>
  <c r="D1041" i="1"/>
  <c r="G1041" i="1" s="1"/>
  <c r="C1041" i="1"/>
  <c r="H1040" i="1"/>
  <c r="D1040" i="1"/>
  <c r="G1040" i="1" s="1"/>
  <c r="C1040" i="1"/>
  <c r="H1039" i="1"/>
  <c r="D1039" i="1"/>
  <c r="G1039" i="1" s="1"/>
  <c r="C1039" i="1"/>
  <c r="H1038" i="1"/>
  <c r="G1038" i="1"/>
  <c r="D1038" i="1"/>
  <c r="C1038" i="1"/>
  <c r="G1037" i="1"/>
  <c r="D1037" i="1"/>
  <c r="H1037" i="1" s="1"/>
  <c r="C1037" i="1"/>
  <c r="G1036" i="1"/>
  <c r="D1036" i="1"/>
  <c r="H1036" i="1" s="1"/>
  <c r="C1036" i="1"/>
  <c r="G1035" i="1"/>
  <c r="D1035" i="1"/>
  <c r="H1035" i="1" s="1"/>
  <c r="C1035" i="1"/>
  <c r="C1034" i="1"/>
  <c r="D1033" i="1"/>
  <c r="H1033" i="1" s="1"/>
  <c r="C1033" i="1"/>
  <c r="D1032" i="1"/>
  <c r="H1032" i="1" s="1"/>
  <c r="C1032" i="1"/>
  <c r="G1031" i="1"/>
  <c r="D1031" i="1"/>
  <c r="H1031" i="1" s="1"/>
  <c r="C1031" i="1"/>
  <c r="D1030" i="1"/>
  <c r="H1030" i="1" s="1"/>
  <c r="C1030" i="1"/>
  <c r="D1029" i="1"/>
  <c r="H1029" i="1" s="1"/>
  <c r="C1029" i="1"/>
  <c r="D1028" i="1"/>
  <c r="H1028" i="1" s="1"/>
  <c r="C1028" i="1"/>
  <c r="H1027" i="1"/>
  <c r="D1027" i="1"/>
  <c r="G1027" i="1" s="1"/>
  <c r="C1027" i="1"/>
  <c r="G1026" i="1"/>
  <c r="D1026" i="1"/>
  <c r="H1026" i="1" s="1"/>
  <c r="C1026" i="1"/>
  <c r="D1025" i="1"/>
  <c r="H1025" i="1" s="1"/>
  <c r="C1025" i="1"/>
  <c r="G1024" i="1"/>
  <c r="D1024" i="1"/>
  <c r="H1024" i="1" s="1"/>
  <c r="C1024" i="1"/>
  <c r="D1023" i="1"/>
  <c r="H1023" i="1" s="1"/>
  <c r="C1023" i="1"/>
  <c r="G1022" i="1"/>
  <c r="D1022" i="1"/>
  <c r="H1022" i="1" s="1"/>
  <c r="C1022" i="1"/>
  <c r="D1021" i="1"/>
  <c r="H1021" i="1" s="1"/>
  <c r="C1021" i="1"/>
  <c r="G1020" i="1"/>
  <c r="D1020" i="1"/>
  <c r="H1020" i="1" s="1"/>
  <c r="C1020" i="1"/>
  <c r="D1019" i="1"/>
  <c r="H1019" i="1" s="1"/>
  <c r="C1019" i="1"/>
  <c r="H1018" i="1"/>
  <c r="G1018" i="1"/>
  <c r="D1018" i="1"/>
  <c r="C1018" i="1"/>
  <c r="G1017" i="1"/>
  <c r="D1017" i="1"/>
  <c r="H1017" i="1" s="1"/>
  <c r="C1017" i="1"/>
  <c r="H1016" i="1"/>
  <c r="G1016" i="1"/>
  <c r="D1016" i="1"/>
  <c r="C1016" i="1"/>
  <c r="G1015" i="1"/>
  <c r="D1015" i="1"/>
  <c r="H1015" i="1" s="1"/>
  <c r="C1015" i="1"/>
  <c r="G1014" i="1"/>
  <c r="D1014" i="1"/>
  <c r="H1014" i="1" s="1"/>
  <c r="C1014" i="1"/>
  <c r="C1013" i="1"/>
  <c r="D1012" i="1"/>
  <c r="H1012" i="1" s="1"/>
  <c r="C1012" i="1"/>
  <c r="D1011" i="1"/>
  <c r="G1011" i="1" s="1"/>
  <c r="C1011" i="1"/>
  <c r="G1010" i="1"/>
  <c r="D1010" i="1"/>
  <c r="H1010" i="1" s="1"/>
  <c r="C1010" i="1"/>
  <c r="H1009" i="1"/>
  <c r="D1009" i="1"/>
  <c r="G1009" i="1" s="1"/>
  <c r="C1009" i="1"/>
  <c r="H1008" i="1"/>
  <c r="G1008" i="1"/>
  <c r="D1008" i="1"/>
  <c r="C1008" i="1"/>
  <c r="C1007" i="1"/>
  <c r="D1006" i="1"/>
  <c r="H1006" i="1" s="1"/>
  <c r="C1006" i="1"/>
  <c r="H1005" i="1"/>
  <c r="D1005" i="1"/>
  <c r="G1005" i="1" s="1"/>
  <c r="C1005" i="1"/>
  <c r="D1004" i="1"/>
  <c r="H1004" i="1" s="1"/>
  <c r="C1004" i="1"/>
  <c r="D1003" i="1"/>
  <c r="H1003" i="1" s="1"/>
  <c r="C1003" i="1"/>
  <c r="D1002" i="1"/>
  <c r="H1002" i="1" s="1"/>
  <c r="C1002" i="1"/>
  <c r="H1001" i="1"/>
  <c r="D1001" i="1"/>
  <c r="G1001" i="1" s="1"/>
  <c r="C1001" i="1"/>
  <c r="D1000" i="1"/>
  <c r="H1000" i="1" s="1"/>
  <c r="C1000" i="1"/>
  <c r="D999" i="1"/>
  <c r="H999" i="1" s="1"/>
  <c r="C999" i="1"/>
  <c r="D998" i="1"/>
  <c r="H998" i="1" s="1"/>
  <c r="C998" i="1"/>
  <c r="C997" i="1"/>
  <c r="D996" i="1"/>
  <c r="H996" i="1" s="1"/>
  <c r="C996" i="1"/>
  <c r="H995" i="1"/>
  <c r="G995" i="1"/>
  <c r="D995" i="1"/>
  <c r="C995" i="1"/>
  <c r="G994" i="1"/>
  <c r="D994" i="1"/>
  <c r="H994" i="1" s="1"/>
  <c r="C994" i="1"/>
  <c r="G993" i="1"/>
  <c r="D993" i="1"/>
  <c r="H993" i="1" s="1"/>
  <c r="C993" i="1"/>
  <c r="D992" i="1"/>
  <c r="H992" i="1" s="1"/>
  <c r="C992" i="1"/>
  <c r="C991" i="1"/>
  <c r="C990" i="1"/>
  <c r="H989" i="1"/>
  <c r="G989" i="1"/>
  <c r="D989" i="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H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D711" i="1"/>
  <c r="H711" i="1" s="1"/>
  <c r="C711" i="1"/>
  <c r="D710" i="1"/>
  <c r="H710" i="1" s="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G670" i="1"/>
  <c r="D670" i="1"/>
  <c r="H670" i="1" s="1"/>
  <c r="C670" i="1"/>
  <c r="H669" i="1"/>
  <c r="G669"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H647" i="1"/>
  <c r="D647" i="1"/>
  <c r="G647" i="1" s="1"/>
  <c r="C647" i="1"/>
  <c r="H646" i="1"/>
  <c r="G646" i="1"/>
  <c r="D646" i="1"/>
  <c r="C646" i="1"/>
  <c r="D645" i="1"/>
  <c r="H645" i="1" s="1"/>
  <c r="C645" i="1"/>
  <c r="D644" i="1"/>
  <c r="H644" i="1" s="1"/>
  <c r="C644" i="1"/>
  <c r="D643" i="1"/>
  <c r="H643" i="1" s="1"/>
  <c r="C643" i="1"/>
  <c r="H642" i="1"/>
  <c r="D642" i="1"/>
  <c r="G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G412" i="1" s="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D374" i="1"/>
  <c r="H374" i="1" s="1"/>
  <c r="C374" i="1"/>
  <c r="D373" i="1"/>
  <c r="H373" i="1" s="1"/>
  <c r="C373" i="1"/>
  <c r="H372" i="1"/>
  <c r="G372" i="1"/>
  <c r="D372" i="1"/>
  <c r="C372" i="1"/>
  <c r="H371" i="1"/>
  <c r="G371" i="1"/>
  <c r="D371" i="1"/>
  <c r="C371" i="1"/>
  <c r="H370" i="1"/>
  <c r="G370" i="1"/>
  <c r="D370" i="1"/>
  <c r="C370" i="1"/>
  <c r="H369" i="1"/>
  <c r="G369" i="1"/>
  <c r="D369" i="1"/>
  <c r="C369" i="1"/>
  <c r="H368" i="1"/>
  <c r="G368" i="1"/>
  <c r="D368" i="1"/>
  <c r="C368" i="1"/>
  <c r="G367" i="1"/>
  <c r="D367" i="1"/>
  <c r="H367" i="1" s="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H292" i="1" s="1"/>
  <c r="C292" i="1"/>
  <c r="D291" i="1"/>
  <c r="H291" i="1" s="1"/>
  <c r="C291" i="1"/>
  <c r="D290" i="1"/>
  <c r="H290" i="1" s="1"/>
  <c r="C290"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D189" i="1"/>
  <c r="H189" i="1" s="1"/>
  <c r="C189" i="1"/>
  <c r="D188" i="1"/>
  <c r="H188" i="1" s="1"/>
  <c r="C188" i="1"/>
  <c r="D187" i="1"/>
  <c r="H187" i="1" s="1"/>
  <c r="C187" i="1"/>
  <c r="D186" i="1"/>
  <c r="H186" i="1" s="1"/>
  <c r="C186" i="1"/>
  <c r="H185" i="1"/>
  <c r="G185" i="1"/>
  <c r="D185" i="1"/>
  <c r="C185" i="1"/>
  <c r="D184" i="1"/>
  <c r="H184" i="1" s="1"/>
  <c r="C184" i="1"/>
  <c r="H183" i="1"/>
  <c r="G183" i="1"/>
  <c r="D183" i="1"/>
  <c r="C183" i="1"/>
  <c r="H182" i="1"/>
  <c r="G182" i="1"/>
  <c r="D182" i="1"/>
  <c r="C182" i="1"/>
  <c r="H181" i="1"/>
  <c r="D181" i="1"/>
  <c r="G181" i="1" s="1"/>
  <c r="C181" i="1"/>
  <c r="D180" i="1"/>
  <c r="H180" i="1" s="1"/>
  <c r="C180" i="1"/>
  <c r="H179" i="1"/>
  <c r="G179" i="1"/>
  <c r="D179" i="1"/>
  <c r="C179" i="1"/>
  <c r="H178" i="1"/>
  <c r="D178" i="1"/>
  <c r="G178" i="1" s="1"/>
  <c r="C178" i="1"/>
  <c r="H177" i="1"/>
  <c r="D177" i="1"/>
  <c r="G177" i="1" s="1"/>
  <c r="C177" i="1"/>
  <c r="G176" i="1"/>
  <c r="D176" i="1"/>
  <c r="H176" i="1" s="1"/>
  <c r="C176" i="1"/>
  <c r="D175" i="1"/>
  <c r="H175" i="1" s="1"/>
  <c r="C175" i="1"/>
  <c r="D174" i="1"/>
  <c r="H174" i="1" s="1"/>
  <c r="C174" i="1"/>
  <c r="D173" i="1"/>
  <c r="H173" i="1" s="1"/>
  <c r="C173" i="1"/>
  <c r="D172" i="1"/>
  <c r="H172" i="1" s="1"/>
  <c r="C172" i="1"/>
  <c r="H171" i="1"/>
  <c r="G171" i="1"/>
  <c r="D171" i="1"/>
  <c r="C171" i="1"/>
  <c r="D170" i="1"/>
  <c r="H170" i="1" s="1"/>
  <c r="C170" i="1"/>
  <c r="D169" i="1"/>
  <c r="H169" i="1" s="1"/>
  <c r="C169" i="1"/>
  <c r="H168" i="1"/>
  <c r="D168" i="1"/>
  <c r="G168" i="1" s="1"/>
  <c r="C168" i="1"/>
  <c r="D167" i="1"/>
  <c r="H167" i="1" s="1"/>
  <c r="C167" i="1"/>
  <c r="H166" i="1"/>
  <c r="G166" i="1"/>
  <c r="D166" i="1"/>
  <c r="C166" i="1"/>
  <c r="D165" i="1"/>
  <c r="G165" i="1" s="1"/>
  <c r="C165" i="1"/>
  <c r="H164" i="1"/>
  <c r="G164" i="1"/>
  <c r="D164" i="1"/>
  <c r="C164" i="1"/>
  <c r="H163" i="1"/>
  <c r="G163" i="1"/>
  <c r="D163" i="1"/>
  <c r="C163" i="1"/>
  <c r="H162" i="1"/>
  <c r="G162" i="1"/>
  <c r="D162" i="1"/>
  <c r="C162" i="1"/>
  <c r="D161" i="1"/>
  <c r="H161" i="1" s="1"/>
  <c r="C161" i="1"/>
  <c r="D160" i="1"/>
  <c r="H160" i="1" s="1"/>
  <c r="C160" i="1"/>
  <c r="H158" i="1"/>
  <c r="G158" i="1"/>
  <c r="D158" i="1"/>
  <c r="C158" i="1"/>
  <c r="D157" i="1"/>
  <c r="H157" i="1" s="1"/>
  <c r="C157" i="1"/>
  <c r="H156" i="1"/>
  <c r="G156" i="1"/>
  <c r="D156" i="1"/>
  <c r="C156" i="1"/>
  <c r="D155" i="1"/>
  <c r="H155" i="1" s="1"/>
  <c r="C155" i="1"/>
  <c r="H154" i="1"/>
  <c r="G154" i="1"/>
  <c r="D154" i="1"/>
  <c r="C154" i="1"/>
  <c r="H153" i="1"/>
  <c r="G153" i="1"/>
  <c r="D153" i="1"/>
  <c r="C153" i="1"/>
  <c r="D152" i="1"/>
  <c r="H152" i="1" s="1"/>
  <c r="C152" i="1"/>
  <c r="H151" i="1"/>
  <c r="G151" i="1"/>
  <c r="D151" i="1"/>
  <c r="C151" i="1"/>
  <c r="D150" i="1"/>
  <c r="G150" i="1" s="1"/>
  <c r="C150"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D132" i="1"/>
  <c r="H132" i="1" s="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216" i="1" l="1"/>
  <c r="H1216" i="1"/>
  <c r="G1217" i="1"/>
  <c r="G1298" i="1"/>
  <c r="G1297" i="1"/>
  <c r="G1295" i="1"/>
  <c r="G1291" i="1"/>
  <c r="G1290" i="1"/>
  <c r="G1287" i="1"/>
  <c r="G1286" i="1"/>
  <c r="G1285" i="1"/>
  <c r="G1281" i="1"/>
  <c r="G1280" i="1"/>
  <c r="G1278" i="1"/>
  <c r="G1277" i="1"/>
  <c r="G1275" i="1"/>
  <c r="G1274" i="1"/>
  <c r="G1273" i="1"/>
  <c r="G1272" i="1"/>
  <c r="G1271" i="1"/>
  <c r="G1269" i="1"/>
  <c r="G1267" i="1"/>
  <c r="G1266" i="1"/>
  <c r="G1258" i="1"/>
  <c r="G1257" i="1"/>
  <c r="G1251" i="1"/>
  <c r="G1249" i="1"/>
  <c r="H1234" i="1"/>
  <c r="H1233" i="1"/>
  <c r="H1232" i="1"/>
  <c r="H1231" i="1"/>
  <c r="H1230" i="1"/>
  <c r="H1227" i="1"/>
  <c r="H1229" i="1"/>
  <c r="E245" i="5"/>
  <c r="D1222" i="1" s="1"/>
  <c r="H1222" i="1" s="1"/>
  <c r="E282" i="9"/>
  <c r="B282" i="9" s="1"/>
  <c r="G1226" i="1"/>
  <c r="G1222" i="1"/>
  <c r="D1223" i="1"/>
  <c r="H1219" i="1"/>
  <c r="G1219" i="1"/>
  <c r="E307" i="9"/>
  <c r="B307" i="9" s="1"/>
  <c r="E303" i="9"/>
  <c r="B303" i="9" s="1"/>
  <c r="H1201" i="1"/>
  <c r="E206" i="5"/>
  <c r="H311" i="9" s="1"/>
  <c r="G1193" i="1"/>
  <c r="G1192" i="1"/>
  <c r="E304" i="9"/>
  <c r="B304" i="9" s="1"/>
  <c r="G1191" i="1"/>
  <c r="G1190" i="1"/>
  <c r="E299" i="9"/>
  <c r="B299" i="9" s="1"/>
  <c r="G1189" i="1"/>
  <c r="D1184" i="1"/>
  <c r="H1184" i="1" s="1"/>
  <c r="G1188" i="1"/>
  <c r="G1187" i="1"/>
  <c r="G1186" i="1"/>
  <c r="E295" i="9"/>
  <c r="B295" i="9" s="1"/>
  <c r="G1185" i="1"/>
  <c r="H1181" i="1"/>
  <c r="H1179" i="1"/>
  <c r="H1178" i="1"/>
  <c r="H1177" i="1"/>
  <c r="H1175" i="1"/>
  <c r="H1176" i="1"/>
  <c r="E190" i="5"/>
  <c r="H310" i="9" s="1"/>
  <c r="H1168" i="1"/>
  <c r="G1170" i="1"/>
  <c r="H1142" i="1"/>
  <c r="G1142" i="1"/>
  <c r="E292" i="9"/>
  <c r="B292" i="9" s="1"/>
  <c r="H1141" i="1"/>
  <c r="G1137" i="1"/>
  <c r="G1136" i="1"/>
  <c r="G1135" i="1"/>
  <c r="G1134" i="1"/>
  <c r="G1132" i="1"/>
  <c r="G1131" i="1"/>
  <c r="G1130" i="1"/>
  <c r="G1124" i="1"/>
  <c r="H1124" i="1"/>
  <c r="G1127" i="1"/>
  <c r="G1129" i="1"/>
  <c r="F146" i="5"/>
  <c r="G1126" i="1"/>
  <c r="G1125" i="1"/>
  <c r="H1113" i="1"/>
  <c r="E134" i="5"/>
  <c r="D1112" i="1" s="1"/>
  <c r="G1104" i="1"/>
  <c r="D1097" i="1"/>
  <c r="G1095" i="1"/>
  <c r="G1094" i="1"/>
  <c r="G1093" i="1"/>
  <c r="G1092" i="1"/>
  <c r="G1091" i="1"/>
  <c r="G1090" i="1"/>
  <c r="G1089" i="1"/>
  <c r="G1087" i="1"/>
  <c r="G1086" i="1"/>
  <c r="G1084" i="1"/>
  <c r="G1085" i="1"/>
  <c r="G1080" i="1"/>
  <c r="D1066" i="1"/>
  <c r="G1066" i="1" s="1"/>
  <c r="G1076" i="1"/>
  <c r="G1075" i="1"/>
  <c r="G1074" i="1"/>
  <c r="G1072" i="1"/>
  <c r="G1071" i="1"/>
  <c r="E87" i="5"/>
  <c r="D1065" i="1" s="1"/>
  <c r="G1065" i="1" s="1"/>
  <c r="H1069" i="1"/>
  <c r="H1068" i="1"/>
  <c r="H1067" i="1"/>
  <c r="G1150" i="1"/>
  <c r="F78" i="5"/>
  <c r="D1056" i="1"/>
  <c r="H1056" i="1" s="1"/>
  <c r="G1059" i="1"/>
  <c r="G1057" i="1"/>
  <c r="G1058" i="1"/>
  <c r="G1055" i="1"/>
  <c r="G1053" i="1"/>
  <c r="G1052" i="1"/>
  <c r="G1051" i="1"/>
  <c r="G1049" i="1"/>
  <c r="H1041" i="1"/>
  <c r="G1043" i="1"/>
  <c r="H1034" i="1"/>
  <c r="G1034" i="1"/>
  <c r="G1030" i="1"/>
  <c r="G1029" i="1"/>
  <c r="G1021" i="1"/>
  <c r="G1019" i="1"/>
  <c r="H1011" i="1"/>
  <c r="G992" i="1"/>
  <c r="G988" i="1"/>
  <c r="G986" i="1"/>
  <c r="G987" i="1"/>
  <c r="G1157" i="1"/>
  <c r="H1157" i="1"/>
  <c r="H1156" i="1"/>
  <c r="H1155" i="1"/>
  <c r="G1064" i="1"/>
  <c r="G1028" i="1"/>
  <c r="G1023" i="1"/>
  <c r="G1025" i="1"/>
  <c r="G1013" i="1"/>
  <c r="H1013" i="1"/>
  <c r="F35" i="5"/>
  <c r="G1006" i="1"/>
  <c r="G1004" i="1"/>
  <c r="G1003" i="1"/>
  <c r="D997" i="1"/>
  <c r="H997" i="1" s="1"/>
  <c r="G1002" i="1"/>
  <c r="G999" i="1"/>
  <c r="G996" i="1"/>
  <c r="D991" i="1"/>
  <c r="G1000" i="1"/>
  <c r="G998" i="1"/>
  <c r="G1033" i="1"/>
  <c r="G1032" i="1"/>
  <c r="G1012" i="1"/>
  <c r="H1007" i="1"/>
  <c r="G1007" i="1"/>
  <c r="F29" i="5"/>
  <c r="E12" i="5"/>
  <c r="E7" i="5" s="1"/>
  <c r="G1237" i="1"/>
  <c r="H1478" i="1"/>
  <c r="C1475" i="1"/>
  <c r="G1475" i="1" s="1"/>
  <c r="D38" i="7"/>
  <c r="H31" i="3" s="1"/>
  <c r="H1473" i="1"/>
  <c r="C1470" i="1"/>
  <c r="H1470" i="1" s="1"/>
  <c r="G1471" i="1"/>
  <c r="J1468" i="1"/>
  <c r="H1467" i="1"/>
  <c r="J1466" i="1"/>
  <c r="G1465" i="1"/>
  <c r="J1464" i="1"/>
  <c r="G1461" i="1"/>
  <c r="D22" i="7"/>
  <c r="H30" i="3" s="1"/>
  <c r="G1458" i="1"/>
  <c r="G1449" i="1"/>
  <c r="H1445" i="1"/>
  <c r="G1446" i="1"/>
  <c r="D6" i="7"/>
  <c r="C1437" i="1" s="1"/>
  <c r="H1437" i="1" s="1"/>
  <c r="J1440" i="1"/>
  <c r="C1438" i="1"/>
  <c r="H1438" i="1" s="1"/>
  <c r="C1453" i="1"/>
  <c r="C1454" i="1"/>
  <c r="H1454" i="1" s="1"/>
  <c r="G1264" i="1"/>
  <c r="E286" i="9"/>
  <c r="B286" i="9" s="1"/>
  <c r="C1501" i="1"/>
  <c r="H1501" i="1" s="1"/>
  <c r="H1504" i="1"/>
  <c r="G1503" i="1"/>
  <c r="H1499" i="1"/>
  <c r="G1499" i="1"/>
  <c r="H1576" i="1"/>
  <c r="G1483" i="1"/>
  <c r="G1478" i="1"/>
  <c r="I1478" i="1" s="1"/>
  <c r="J1478" i="1"/>
  <c r="J1473" i="1"/>
  <c r="I31" i="3"/>
  <c r="D1469" i="1"/>
  <c r="J1467" i="1"/>
  <c r="G1467" i="1"/>
  <c r="I1467" i="1" s="1"/>
  <c r="H1465" i="1"/>
  <c r="I1465" i="1" s="1"/>
  <c r="J1463" i="1"/>
  <c r="H1462" i="1"/>
  <c r="E22" i="7"/>
  <c r="E5" i="7" s="1"/>
  <c r="J1452" i="1"/>
  <c r="J1450" i="1"/>
  <c r="J1448" i="1"/>
  <c r="G1444" i="1"/>
  <c r="I1444" i="1" s="1"/>
  <c r="G1443" i="1"/>
  <c r="H1440" i="1"/>
  <c r="E298" i="9"/>
  <c r="B298" i="9" s="1"/>
  <c r="E301" i="9"/>
  <c r="B301" i="9" s="1"/>
  <c r="E291" i="9"/>
  <c r="B291" i="9" s="1"/>
  <c r="G1148" i="1"/>
  <c r="G1151" i="1"/>
  <c r="G1048" i="1"/>
  <c r="G1050" i="1"/>
  <c r="F114" i="6"/>
  <c r="G715" i="1"/>
  <c r="E44" i="9"/>
  <c r="B44" i="9" s="1"/>
  <c r="G713" i="1"/>
  <c r="G711" i="1"/>
  <c r="G710" i="1"/>
  <c r="E40" i="9"/>
  <c r="B40" i="9" s="1"/>
  <c r="H687" i="1"/>
  <c r="H668" i="1"/>
  <c r="H649" i="1"/>
  <c r="E275" i="9"/>
  <c r="B275" i="9" s="1"/>
  <c r="H64" i="1"/>
  <c r="G378" i="1"/>
  <c r="G379" i="1"/>
  <c r="G373" i="1"/>
  <c r="G374" i="1"/>
  <c r="G364" i="1"/>
  <c r="G260" i="1"/>
  <c r="G262" i="1"/>
  <c r="E263" i="4"/>
  <c r="D259" i="1" s="1"/>
  <c r="G206" i="1"/>
  <c r="G207" i="1"/>
  <c r="E196" i="4"/>
  <c r="D192" i="1" s="1"/>
  <c r="F210" i="4"/>
  <c r="G189" i="1"/>
  <c r="G188" i="1"/>
  <c r="G187" i="1"/>
  <c r="G184" i="1"/>
  <c r="G186" i="1"/>
  <c r="E45" i="9"/>
  <c r="B45" i="9" s="1"/>
  <c r="F220" i="9"/>
  <c r="B220" i="9" s="1"/>
  <c r="G180" i="1"/>
  <c r="B219" i="9"/>
  <c r="F219" i="9"/>
  <c r="G175" i="1"/>
  <c r="G173" i="1"/>
  <c r="G174" i="1"/>
  <c r="F177" i="4"/>
  <c r="G172" i="1"/>
  <c r="H165" i="1"/>
  <c r="G170" i="1"/>
  <c r="G169" i="1"/>
  <c r="E163" i="4"/>
  <c r="D159" i="1" s="1"/>
  <c r="G167" i="1"/>
  <c r="E41" i="9"/>
  <c r="B41" i="9" s="1"/>
  <c r="G160" i="1"/>
  <c r="G161" i="1"/>
  <c r="F164" i="4"/>
  <c r="G155" i="1"/>
  <c r="G157" i="1"/>
  <c r="G152" i="1"/>
  <c r="H149" i="1"/>
  <c r="H150" i="1"/>
  <c r="E152" i="4"/>
  <c r="D148" i="1" s="1"/>
  <c r="G321" i="1"/>
  <c r="G322" i="1"/>
  <c r="E32" i="9"/>
  <c r="B32" i="9" s="1"/>
  <c r="E288" i="9"/>
  <c r="B288" i="9" s="1"/>
  <c r="E296" i="9"/>
  <c r="B296" i="9" s="1"/>
  <c r="E287" i="9"/>
  <c r="B287" i="9" s="1"/>
  <c r="E294" i="9"/>
  <c r="B294" i="9" s="1"/>
  <c r="G132" i="1"/>
  <c r="G129" i="1"/>
  <c r="G130" i="1"/>
  <c r="G131" i="1"/>
  <c r="G123" i="1"/>
  <c r="G78" i="1"/>
  <c r="H78" i="1"/>
  <c r="H79" i="1"/>
  <c r="H81" i="1"/>
  <c r="F82" i="4"/>
  <c r="F83" i="4"/>
  <c r="E50" i="4"/>
  <c r="D46" i="1" s="1"/>
  <c r="G46" i="1" s="1"/>
  <c r="G66" i="1"/>
  <c r="F68" i="4"/>
  <c r="F50" i="4"/>
  <c r="G406" i="1"/>
  <c r="G405" i="1"/>
  <c r="G404" i="1"/>
  <c r="G292" i="1"/>
  <c r="G291" i="1"/>
  <c r="G290" i="1"/>
  <c r="G413" i="1"/>
  <c r="H289" i="1"/>
  <c r="G411" i="1"/>
  <c r="H412" i="1"/>
  <c r="E644" i="4"/>
  <c r="D638" i="1" s="1"/>
  <c r="F416" i="4"/>
  <c r="G644" i="1"/>
  <c r="G643" i="1"/>
  <c r="G645" i="1"/>
  <c r="E27" i="9"/>
  <c r="B27" i="9" s="1"/>
  <c r="F217" i="9"/>
  <c r="B217" i="9" s="1"/>
  <c r="E293" i="9"/>
  <c r="B293" i="9" s="1"/>
  <c r="F215" i="9"/>
  <c r="B215" i="9" s="1"/>
  <c r="E300" i="9"/>
  <c r="B300" i="9" s="1"/>
  <c r="H1399" i="1"/>
  <c r="G1401" i="1"/>
  <c r="H1403" i="1"/>
  <c r="G1405" i="1"/>
  <c r="H1407" i="1"/>
  <c r="G1409" i="1"/>
  <c r="H1411" i="1"/>
  <c r="G1413" i="1"/>
  <c r="H1415" i="1"/>
  <c r="G1417" i="1"/>
  <c r="H1419" i="1"/>
  <c r="G1421" i="1"/>
  <c r="G1425" i="1"/>
  <c r="H1427" i="1"/>
  <c r="G1429" i="1"/>
  <c r="H1431" i="1"/>
  <c r="G1433" i="1"/>
  <c r="H1439" i="1"/>
  <c r="I1439" i="1" s="1"/>
  <c r="G1441" i="1"/>
  <c r="I1441" i="1" s="1"/>
  <c r="J1441" i="1"/>
  <c r="H1442" i="1"/>
  <c r="I1442" i="1" s="1"/>
  <c r="H1443" i="1"/>
  <c r="I1443" i="1" s="1"/>
  <c r="G1445" i="1"/>
  <c r="G1448" i="1"/>
  <c r="G1452" i="1"/>
  <c r="G1456" i="1"/>
  <c r="G1460" i="1"/>
  <c r="G1462" i="1"/>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G1400" i="1"/>
  <c r="G1404" i="1"/>
  <c r="G1408" i="1"/>
  <c r="G1412" i="1"/>
  <c r="G1416" i="1"/>
  <c r="G1420" i="1"/>
  <c r="G1424" i="1"/>
  <c r="G1428" i="1"/>
  <c r="G1432" i="1"/>
  <c r="I1440" i="1"/>
  <c r="J1442" i="1"/>
  <c r="H1447" i="1"/>
  <c r="J1447" i="1"/>
  <c r="H1448" i="1"/>
  <c r="H1451" i="1"/>
  <c r="J1451" i="1"/>
  <c r="H1452" i="1"/>
  <c r="H1455" i="1"/>
  <c r="J1455" i="1"/>
  <c r="H1456" i="1"/>
  <c r="H1459" i="1"/>
  <c r="J1459" i="1"/>
  <c r="H1460" i="1"/>
  <c r="I1463" i="1"/>
  <c r="I1471" i="1"/>
  <c r="I1473" i="1"/>
  <c r="I1476" i="1"/>
  <c r="H1481" i="1"/>
  <c r="G1481" i="1"/>
  <c r="H1485" i="1"/>
  <c r="G1485" i="1"/>
  <c r="H1489" i="1"/>
  <c r="G1489" i="1"/>
  <c r="H1493" i="1"/>
  <c r="G1493" i="1"/>
  <c r="H1497" i="1"/>
  <c r="G1497" i="1"/>
  <c r="G1501" i="1"/>
  <c r="H1505" i="1"/>
  <c r="G1505" i="1"/>
  <c r="H1509" i="1"/>
  <c r="G1509" i="1"/>
  <c r="H1513" i="1"/>
  <c r="G1513" i="1"/>
  <c r="H1521" i="1"/>
  <c r="G1521" i="1"/>
  <c r="F7" i="4"/>
  <c r="E528" i="4"/>
  <c r="J1439" i="1"/>
  <c r="J1443" i="1"/>
  <c r="J1462" i="1"/>
  <c r="G1526" i="1"/>
  <c r="G1530" i="1"/>
  <c r="G1534" i="1"/>
  <c r="G1538" i="1"/>
  <c r="G1542" i="1"/>
  <c r="G1546" i="1"/>
  <c r="G1550" i="1"/>
  <c r="G1554" i="1"/>
  <c r="G1558" i="1"/>
  <c r="G1562" i="1"/>
  <c r="G1566" i="1"/>
  <c r="G1570" i="1"/>
  <c r="G1574" i="1"/>
  <c r="G1398" i="1"/>
  <c r="H1400" i="1"/>
  <c r="G1402" i="1"/>
  <c r="H1404" i="1"/>
  <c r="G1406" i="1"/>
  <c r="H1408" i="1"/>
  <c r="G1410" i="1"/>
  <c r="H1412" i="1"/>
  <c r="G1414" i="1"/>
  <c r="H1416" i="1"/>
  <c r="G1418" i="1"/>
  <c r="H1420" i="1"/>
  <c r="G1422" i="1"/>
  <c r="H1424" i="1"/>
  <c r="G1426" i="1"/>
  <c r="H1428" i="1"/>
  <c r="G1430" i="1"/>
  <c r="H1432" i="1"/>
  <c r="G1434" i="1"/>
  <c r="G1438" i="1"/>
  <c r="J1445" i="1"/>
  <c r="H1446" i="1"/>
  <c r="G1447" i="1"/>
  <c r="H1449" i="1"/>
  <c r="I1449" i="1" s="1"/>
  <c r="J1449" i="1"/>
  <c r="H1450" i="1"/>
  <c r="I1450" i="1" s="1"/>
  <c r="G1451" i="1"/>
  <c r="I1451" i="1" s="1"/>
  <c r="G1455" i="1"/>
  <c r="H1457" i="1"/>
  <c r="I1457" i="1" s="1"/>
  <c r="J1457" i="1"/>
  <c r="H1458" i="1"/>
  <c r="I1458" i="1" s="1"/>
  <c r="G1459" i="1"/>
  <c r="I1459" i="1" s="1"/>
  <c r="H1461" i="1"/>
  <c r="H1464" i="1"/>
  <c r="G1464" i="1"/>
  <c r="H1466" i="1"/>
  <c r="G1466" i="1"/>
  <c r="H1468" i="1"/>
  <c r="G1468" i="1"/>
  <c r="H1472" i="1"/>
  <c r="G1472" i="1"/>
  <c r="H1474" i="1"/>
  <c r="G1474" i="1"/>
  <c r="H1477" i="1"/>
  <c r="G1477" i="1"/>
  <c r="H1479" i="1"/>
  <c r="G1479" i="1"/>
  <c r="G1482" i="1"/>
  <c r="G1486" i="1"/>
  <c r="G1490" i="1"/>
  <c r="G1494" i="1"/>
  <c r="G1498" i="1"/>
  <c r="G1502" i="1"/>
  <c r="G1506" i="1"/>
  <c r="G1510" i="1"/>
  <c r="G1514" i="1"/>
  <c r="G1522" i="1"/>
  <c r="F8" i="4"/>
  <c r="F112" i="4"/>
  <c r="E124" i="4"/>
  <c r="D120" i="1" s="1"/>
  <c r="H21" i="9"/>
  <c r="G21" i="9"/>
  <c r="D163" i="4"/>
  <c r="F253" i="4"/>
  <c r="D252" i="4"/>
  <c r="D263" i="4"/>
  <c r="F268" i="4"/>
  <c r="D344" i="4"/>
  <c r="D644" i="4"/>
  <c r="F417" i="4"/>
  <c r="E421" i="4"/>
  <c r="E472" i="4"/>
  <c r="D466" i="1" s="1"/>
  <c r="E567" i="4"/>
  <c r="D561" i="1" s="1"/>
  <c r="D625" i="4"/>
  <c r="E238" i="5"/>
  <c r="F239" i="5"/>
  <c r="F130" i="6"/>
  <c r="D129" i="6"/>
  <c r="F535" i="4"/>
  <c r="D529" i="4"/>
  <c r="F119" i="5"/>
  <c r="D118" i="5"/>
  <c r="F207" i="5"/>
  <c r="D206" i="5"/>
  <c r="F5" i="6"/>
  <c r="D42" i="8"/>
  <c r="D44" i="4"/>
  <c r="F107" i="4"/>
  <c r="D106" i="4"/>
  <c r="E350" i="4"/>
  <c r="F364" i="4"/>
  <c r="D363" i="4"/>
  <c r="D350" i="4" s="1"/>
  <c r="D421" i="4"/>
  <c r="D459" i="4"/>
  <c r="F466" i="4"/>
  <c r="F485" i="4"/>
  <c r="D484" i="4"/>
  <c r="F599" i="4"/>
  <c r="D593" i="4"/>
  <c r="D643" i="4"/>
  <c r="H308" i="9"/>
  <c r="D177" i="5"/>
  <c r="F180" i="5"/>
  <c r="F259" i="5"/>
  <c r="E141" i="6"/>
  <c r="F99" i="6"/>
  <c r="D89" i="6"/>
  <c r="D124" i="4"/>
  <c r="D196" i="4"/>
  <c r="F225" i="4"/>
  <c r="D224" i="4"/>
  <c r="F312" i="4"/>
  <c r="D311" i="4"/>
  <c r="F473" i="4"/>
  <c r="D472" i="4"/>
  <c r="E484" i="4"/>
  <c r="D478" i="1" s="1"/>
  <c r="F242" i="5"/>
  <c r="D238" i="5"/>
  <c r="E643" i="4"/>
  <c r="D637" i="1" s="1"/>
  <c r="F8" i="5"/>
  <c r="D7" i="5"/>
  <c r="F70" i="5"/>
  <c r="D69" i="5"/>
  <c r="D49" i="8"/>
  <c r="C1524" i="1" s="1"/>
  <c r="B29" i="9"/>
  <c r="B37" i="9"/>
  <c r="E143" i="9"/>
  <c r="B143" i="9" s="1"/>
  <c r="F45" i="5"/>
  <c r="G310" i="9"/>
  <c r="F190" i="5"/>
  <c r="F36" i="6"/>
  <c r="D35" i="6"/>
  <c r="M213" i="9"/>
  <c r="L213" i="9"/>
  <c r="G212" i="9"/>
  <c r="E212" i="9" s="1"/>
  <c r="B212" i="9" s="1"/>
  <c r="G211" i="9"/>
  <c r="E211" i="9" s="1"/>
  <c r="B211" i="9" s="1"/>
  <c r="G210" i="9"/>
  <c r="E210" i="9" s="1"/>
  <c r="B210" i="9" s="1"/>
  <c r="G209" i="9"/>
  <c r="E209" i="9" s="1"/>
  <c r="B209" i="9" s="1"/>
  <c r="G208" i="9"/>
  <c r="E208" i="9" s="1"/>
  <c r="B208" i="9" s="1"/>
  <c r="G207" i="9"/>
  <c r="E207" i="9" s="1"/>
  <c r="B207"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H165" i="9"/>
  <c r="G165" i="9"/>
  <c r="G164" i="9"/>
  <c r="E164" i="9" s="1"/>
  <c r="B164" i="9" s="1"/>
  <c r="G163" i="9"/>
  <c r="E163" i="9" s="1"/>
  <c r="B163" i="9" s="1"/>
  <c r="G162" i="9"/>
  <c r="E162" i="9" s="1"/>
  <c r="B162" i="9" s="1"/>
  <c r="G161" i="9"/>
  <c r="E161" i="9" s="1"/>
  <c r="B161"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I10" i="9"/>
  <c r="E58" i="9"/>
  <c r="B58" i="9" s="1"/>
  <c r="E290" i="9"/>
  <c r="B290" i="9" s="1"/>
  <c r="B64" i="9"/>
  <c r="B56" i="9"/>
  <c r="E62" i="9"/>
  <c r="B62" i="9" s="1"/>
  <c r="B223" i="9"/>
  <c r="B243" i="9"/>
  <c r="B249" i="9"/>
  <c r="B259" i="9"/>
  <c r="B265" i="9"/>
  <c r="B239" i="9"/>
  <c r="B241" i="9"/>
  <c r="B251" i="9"/>
  <c r="B257" i="9"/>
  <c r="B267" i="9"/>
  <c r="H1223" i="1" l="1"/>
  <c r="G1223" i="1"/>
  <c r="D1183" i="1"/>
  <c r="G1184" i="1"/>
  <c r="D1167" i="1"/>
  <c r="E310" i="9"/>
  <c r="B310" i="9" s="1"/>
  <c r="E176" i="5"/>
  <c r="D1153" i="1" s="1"/>
  <c r="H1167" i="1"/>
  <c r="G1167" i="1"/>
  <c r="H1112" i="1"/>
  <c r="G1112" i="1"/>
  <c r="H1097" i="1"/>
  <c r="G1097" i="1"/>
  <c r="H1066" i="1"/>
  <c r="H1065" i="1"/>
  <c r="E68" i="5"/>
  <c r="D1046" i="1" s="1"/>
  <c r="G1056" i="1"/>
  <c r="G997" i="1"/>
  <c r="H991" i="1"/>
  <c r="G991" i="1"/>
  <c r="F12" i="5"/>
  <c r="D990" i="1"/>
  <c r="H1475" i="1"/>
  <c r="C1469" i="1"/>
  <c r="G1469" i="1" s="1"/>
  <c r="G1470" i="1"/>
  <c r="I1462" i="1"/>
  <c r="I1455" i="1"/>
  <c r="G1437" i="1"/>
  <c r="D5" i="7"/>
  <c r="C1436" i="1" s="1"/>
  <c r="I1446" i="1"/>
  <c r="G1454" i="1"/>
  <c r="H1469" i="1"/>
  <c r="I30" i="3"/>
  <c r="D1453" i="1"/>
  <c r="I1447" i="1"/>
  <c r="F213" i="9"/>
  <c r="B213" i="9" s="1"/>
  <c r="H46" i="1"/>
  <c r="E151" i="4"/>
  <c r="I17" i="3" s="1"/>
  <c r="F152" i="4"/>
  <c r="G148" i="1"/>
  <c r="H148" i="1"/>
  <c r="F350" i="4"/>
  <c r="C345" i="1"/>
  <c r="F35" i="6"/>
  <c r="H25" i="3"/>
  <c r="C1329" i="1"/>
  <c r="I29" i="3"/>
  <c r="D1436" i="1"/>
  <c r="F311" i="4"/>
  <c r="D298" i="4"/>
  <c r="C306" i="1"/>
  <c r="F196" i="4"/>
  <c r="C192" i="1"/>
  <c r="I28" i="3"/>
  <c r="D1435" i="1"/>
  <c r="F593" i="4"/>
  <c r="C587" i="1"/>
  <c r="F44" i="4"/>
  <c r="C40" i="1"/>
  <c r="G311" i="9"/>
  <c r="E311" i="9" s="1"/>
  <c r="B311" i="9" s="1"/>
  <c r="F206" i="5"/>
  <c r="C1183" i="1"/>
  <c r="D528" i="4"/>
  <c r="F529" i="4"/>
  <c r="C523" i="1"/>
  <c r="F129" i="6"/>
  <c r="C1423" i="1"/>
  <c r="F625" i="4"/>
  <c r="C619" i="1"/>
  <c r="F163" i="4"/>
  <c r="D151" i="4"/>
  <c r="C159" i="1"/>
  <c r="D522" i="1"/>
  <c r="I1452" i="1"/>
  <c r="E165" i="9"/>
  <c r="B165" i="9" s="1"/>
  <c r="I20" i="3"/>
  <c r="D985" i="1"/>
  <c r="D68" i="5"/>
  <c r="F69" i="5"/>
  <c r="C1047" i="1"/>
  <c r="F124" i="4"/>
  <c r="C120" i="1"/>
  <c r="F459" i="4"/>
  <c r="C453" i="1"/>
  <c r="E408" i="4"/>
  <c r="D403" i="1" s="1"/>
  <c r="D345" i="1"/>
  <c r="H561" i="1"/>
  <c r="G561" i="1"/>
  <c r="F644" i="4"/>
  <c r="C638" i="1"/>
  <c r="F263" i="4"/>
  <c r="C259" i="1"/>
  <c r="I1479" i="1"/>
  <c r="I1474" i="1"/>
  <c r="I1468" i="1"/>
  <c r="I1464" i="1"/>
  <c r="D6" i="4"/>
  <c r="I1460" i="1"/>
  <c r="I1448" i="1"/>
  <c r="B192" i="9"/>
  <c r="D43" i="8"/>
  <c r="F472" i="4"/>
  <c r="C466" i="1"/>
  <c r="F224" i="4"/>
  <c r="C220" i="1"/>
  <c r="F89" i="6"/>
  <c r="C1383" i="1"/>
  <c r="F484" i="4"/>
  <c r="C478" i="1"/>
  <c r="F421" i="4"/>
  <c r="D420" i="4"/>
  <c r="C415" i="1"/>
  <c r="F106" i="4"/>
  <c r="C102" i="1"/>
  <c r="K1451" i="9"/>
  <c r="G314" i="9"/>
  <c r="E314" i="9" s="1"/>
  <c r="B314" i="9" s="1"/>
  <c r="I34" i="3"/>
  <c r="C1517" i="1"/>
  <c r="D141" i="6"/>
  <c r="F118" i="5"/>
  <c r="C1096" i="1"/>
  <c r="D147" i="1"/>
  <c r="F252" i="4"/>
  <c r="C248" i="1"/>
  <c r="E21" i="9"/>
  <c r="I1456" i="1"/>
  <c r="E166" i="9"/>
  <c r="B166" i="9" s="1"/>
  <c r="G1524" i="1"/>
  <c r="H1524" i="1"/>
  <c r="D6" i="5"/>
  <c r="H20" i="3"/>
  <c r="F7" i="5"/>
  <c r="C985" i="1"/>
  <c r="F238" i="5"/>
  <c r="D237" i="5"/>
  <c r="C1215" i="1"/>
  <c r="G308" i="9"/>
  <c r="E308" i="9" s="1"/>
  <c r="B308" i="9" s="1"/>
  <c r="D176" i="5"/>
  <c r="F177" i="5"/>
  <c r="C1154" i="1"/>
  <c r="F643" i="4"/>
  <c r="C637" i="1"/>
  <c r="F363" i="4"/>
  <c r="C358" i="1"/>
  <c r="G318" i="9"/>
  <c r="E318" i="9" s="1"/>
  <c r="E237" i="5"/>
  <c r="D1215" i="1"/>
  <c r="E420" i="4"/>
  <c r="E636" i="4" s="1"/>
  <c r="D630" i="1" s="1"/>
  <c r="D415" i="1"/>
  <c r="F344" i="4"/>
  <c r="C339" i="1"/>
  <c r="I1477" i="1"/>
  <c r="I1472" i="1"/>
  <c r="I1466" i="1"/>
  <c r="E6" i="4"/>
  <c r="E407" i="4"/>
  <c r="D402" i="1" s="1"/>
  <c r="I22" i="3" l="1"/>
  <c r="H19" i="9"/>
  <c r="E19" i="9" s="1"/>
  <c r="B19" i="9" s="1"/>
  <c r="I21" i="3"/>
  <c r="E6" i="5"/>
  <c r="D984" i="1" s="1"/>
  <c r="H990" i="1"/>
  <c r="G990" i="1"/>
  <c r="G316" i="9"/>
  <c r="E316" i="9" s="1"/>
  <c r="B316" i="9" s="1"/>
  <c r="H29" i="3"/>
  <c r="G1453" i="1"/>
  <c r="H1453" i="1"/>
  <c r="E289" i="4"/>
  <c r="E291" i="4" s="1"/>
  <c r="D287" i="1" s="1"/>
  <c r="E412" i="4"/>
  <c r="I16" i="3"/>
  <c r="D2" i="1"/>
  <c r="F237" i="5"/>
  <c r="H23" i="3"/>
  <c r="C1214" i="1"/>
  <c r="H1096" i="1"/>
  <c r="G1096" i="1"/>
  <c r="H478" i="1"/>
  <c r="G478" i="1"/>
  <c r="H1383" i="1"/>
  <c r="G1383" i="1"/>
  <c r="G466" i="1"/>
  <c r="H466" i="1"/>
  <c r="D289" i="4"/>
  <c r="F151" i="4"/>
  <c r="H17" i="3"/>
  <c r="C147" i="1"/>
  <c r="G1423" i="1"/>
  <c r="H1423" i="1"/>
  <c r="F528" i="4"/>
  <c r="D636" i="4"/>
  <c r="C522" i="1"/>
  <c r="G306" i="1"/>
  <c r="H306" i="1"/>
  <c r="H339" i="1"/>
  <c r="G339" i="1"/>
  <c r="I23" i="3"/>
  <c r="D1214" i="1"/>
  <c r="G637" i="1"/>
  <c r="H637" i="1"/>
  <c r="F176" i="5"/>
  <c r="H22" i="3"/>
  <c r="D175" i="5"/>
  <c r="C1153" i="1"/>
  <c r="C984" i="1"/>
  <c r="H415" i="1"/>
  <c r="G415" i="1"/>
  <c r="H638" i="1"/>
  <c r="G638" i="1"/>
  <c r="G120" i="1"/>
  <c r="H120" i="1"/>
  <c r="F68" i="5"/>
  <c r="H21" i="3"/>
  <c r="C1046" i="1"/>
  <c r="H1183" i="1"/>
  <c r="G1183" i="1"/>
  <c r="H40" i="1"/>
  <c r="G40" i="1"/>
  <c r="F298" i="4"/>
  <c r="D407" i="4"/>
  <c r="C293" i="1"/>
  <c r="H1329" i="1"/>
  <c r="G1329" i="1"/>
  <c r="G345" i="1"/>
  <c r="H345" i="1"/>
  <c r="E317" i="9"/>
  <c r="B318" i="9"/>
  <c r="G985" i="1"/>
  <c r="H985" i="1"/>
  <c r="B21" i="9"/>
  <c r="H28" i="3"/>
  <c r="F141" i="6"/>
  <c r="C1435" i="1"/>
  <c r="H9" i="3" s="1"/>
  <c r="D635" i="4"/>
  <c r="F420" i="4"/>
  <c r="C414" i="1"/>
  <c r="G220" i="1"/>
  <c r="H220" i="1"/>
  <c r="I35" i="3"/>
  <c r="C1518" i="1"/>
  <c r="G313" i="9"/>
  <c r="E313" i="9" s="1"/>
  <c r="D290" i="4"/>
  <c r="F6" i="4"/>
  <c r="H16" i="3"/>
  <c r="D412" i="4"/>
  <c r="C2" i="1"/>
  <c r="H619" i="1"/>
  <c r="G619" i="1"/>
  <c r="G523" i="1"/>
  <c r="H523" i="1"/>
  <c r="H192" i="1"/>
  <c r="G192" i="1"/>
  <c r="E635" i="4"/>
  <c r="D629" i="1" s="1"/>
  <c r="D414" i="1"/>
  <c r="G358" i="1"/>
  <c r="H358" i="1"/>
  <c r="H1154" i="1"/>
  <c r="G1154" i="1"/>
  <c r="H1215" i="1"/>
  <c r="G1215" i="1"/>
  <c r="H248" i="1"/>
  <c r="G248" i="1"/>
  <c r="H1517" i="1"/>
  <c r="G1517" i="1"/>
  <c r="H11" i="3"/>
  <c r="H102" i="1"/>
  <c r="G102" i="1"/>
  <c r="H259" i="1"/>
  <c r="G259" i="1"/>
  <c r="G453" i="1"/>
  <c r="H453" i="1"/>
  <c r="H1047" i="1"/>
  <c r="G1047" i="1"/>
  <c r="G159" i="1"/>
  <c r="H159" i="1"/>
  <c r="H587" i="1"/>
  <c r="G587" i="1"/>
  <c r="E175" i="5"/>
  <c r="D1152" i="1" s="1"/>
  <c r="H1436" i="1"/>
  <c r="G1436" i="1"/>
  <c r="D408" i="4"/>
  <c r="F6" i="5" l="1"/>
  <c r="E315" i="9"/>
  <c r="I10" i="3" s="1"/>
  <c r="D285" i="1"/>
  <c r="E290" i="4"/>
  <c r="D286" i="1" s="1"/>
  <c r="E413" i="4"/>
  <c r="E414" i="4" s="1"/>
  <c r="D409" i="1" s="1"/>
  <c r="K3" i="9"/>
  <c r="I9" i="3"/>
  <c r="N3" i="9"/>
  <c r="H1518" i="1"/>
  <c r="G1518" i="1"/>
  <c r="H414" i="1"/>
  <c r="G414" i="1"/>
  <c r="G293" i="1"/>
  <c r="H293" i="1"/>
  <c r="H8" i="3"/>
  <c r="G984" i="1"/>
  <c r="H984" i="1"/>
  <c r="H1153" i="1"/>
  <c r="G1153" i="1"/>
  <c r="H278" i="9"/>
  <c r="G2" i="1"/>
  <c r="H2" i="1"/>
  <c r="F290" i="4"/>
  <c r="C286" i="1"/>
  <c r="F407" i="4"/>
  <c r="C402" i="1"/>
  <c r="F175" i="5"/>
  <c r="C1152" i="1"/>
  <c r="H1214" i="1"/>
  <c r="G1214" i="1"/>
  <c r="F408" i="4"/>
  <c r="C403" i="1"/>
  <c r="D414" i="4"/>
  <c r="F412" i="4"/>
  <c r="D639" i="4"/>
  <c r="C407" i="1"/>
  <c r="F635" i="4"/>
  <c r="C629" i="1"/>
  <c r="G278" i="9"/>
  <c r="G522" i="1"/>
  <c r="H522" i="1"/>
  <c r="D291" i="4"/>
  <c r="D413" i="4"/>
  <c r="F289" i="4"/>
  <c r="C285" i="1"/>
  <c r="E639" i="4"/>
  <c r="D407" i="1"/>
  <c r="E312" i="9"/>
  <c r="I11" i="3" s="1"/>
  <c r="B313" i="9"/>
  <c r="G1435" i="1"/>
  <c r="H1435" i="1"/>
  <c r="H1046" i="1"/>
  <c r="G1046" i="1"/>
  <c r="G285" i="9"/>
  <c r="E285" i="9" s="1"/>
  <c r="B285" i="9" s="1"/>
  <c r="F636" i="4"/>
  <c r="C630" i="1"/>
  <c r="H147" i="1"/>
  <c r="G147" i="1"/>
  <c r="E278" i="9" l="1"/>
  <c r="E277" i="9" s="1"/>
  <c r="I8" i="3" s="1"/>
  <c r="E415" i="4"/>
  <c r="D410" i="1" s="1"/>
  <c r="E640" i="4"/>
  <c r="E642" i="4" s="1"/>
  <c r="D408" i="1"/>
  <c r="D634" i="1"/>
  <c r="G285" i="1"/>
  <c r="H285" i="1"/>
  <c r="D633" i="1"/>
  <c r="F291" i="4"/>
  <c r="C287" i="1"/>
  <c r="H629" i="1"/>
  <c r="G629" i="1"/>
  <c r="F639" i="4"/>
  <c r="C633" i="1"/>
  <c r="M3" i="9"/>
  <c r="H630" i="1"/>
  <c r="G630" i="1"/>
  <c r="H402" i="1"/>
  <c r="G402" i="1"/>
  <c r="F414" i="4"/>
  <c r="C409" i="1"/>
  <c r="D640" i="4"/>
  <c r="D641" i="4" s="1"/>
  <c r="D415" i="4"/>
  <c r="F413" i="4"/>
  <c r="C408" i="1"/>
  <c r="H407" i="1"/>
  <c r="G407" i="1"/>
  <c r="G403" i="1"/>
  <c r="H403" i="1"/>
  <c r="H1152" i="1"/>
  <c r="G1152" i="1"/>
  <c r="G286" i="1"/>
  <c r="H286" i="1"/>
  <c r="B278" i="9" l="1"/>
  <c r="E641" i="4"/>
  <c r="E646" i="4" s="1"/>
  <c r="F641" i="4"/>
  <c r="C635" i="1"/>
  <c r="G287" i="1"/>
  <c r="H287" i="1"/>
  <c r="F415" i="4"/>
  <c r="C410" i="1"/>
  <c r="D642" i="4"/>
  <c r="F640" i="4"/>
  <c r="C634" i="1"/>
  <c r="H408" i="1"/>
  <c r="G408" i="1"/>
  <c r="H409" i="1"/>
  <c r="G409" i="1"/>
  <c r="H633" i="1"/>
  <c r="G633" i="1"/>
  <c r="E645" i="4"/>
  <c r="D635" i="1"/>
  <c r="D636" i="1"/>
  <c r="I19" i="3" l="1"/>
  <c r="D640" i="1"/>
  <c r="H634" i="1"/>
  <c r="G634" i="1"/>
  <c r="H410" i="1"/>
  <c r="G410" i="1"/>
  <c r="D646" i="4"/>
  <c r="F642" i="4"/>
  <c r="C636" i="1"/>
  <c r="I18" i="3"/>
  <c r="D639" i="1"/>
  <c r="G635" i="1"/>
  <c r="H635" i="1"/>
  <c r="D645" i="4"/>
  <c r="F646" i="4" l="1"/>
  <c r="H19" i="3"/>
  <c r="C640" i="1"/>
  <c r="F645" i="4"/>
  <c r="H18" i="3"/>
  <c r="C639" i="1"/>
  <c r="G276" i="9"/>
  <c r="E276" i="9" s="1"/>
  <c r="B276" i="9" s="1"/>
  <c r="H636" i="1"/>
  <c r="G636" i="1"/>
  <c r="H7" i="3"/>
  <c r="H640" i="1" l="1"/>
  <c r="G640" i="1"/>
  <c r="J3" i="9"/>
  <c r="H639" i="1"/>
  <c r="G639" i="1"/>
  <c r="G274" i="9" l="1"/>
  <c r="M272" i="9"/>
  <c r="L272" i="9"/>
  <c r="H274" i="9"/>
  <c r="G18" i="9"/>
  <c r="H18" i="9"/>
  <c r="J17" i="9"/>
  <c r="K7" i="9"/>
  <c r="K11" i="9"/>
  <c r="G16" i="9"/>
  <c r="L15" i="9"/>
  <c r="I9" i="9"/>
  <c r="I13" i="9"/>
  <c r="G15" i="9"/>
  <c r="M15" i="9"/>
  <c r="G17" i="9"/>
  <c r="J12" i="9"/>
  <c r="J9" i="9"/>
  <c r="I7" i="9"/>
  <c r="K13" i="9"/>
  <c r="I8" i="9"/>
  <c r="I6" i="9"/>
  <c r="K12" i="9"/>
  <c r="K5" i="9"/>
  <c r="J10" i="9"/>
  <c r="J11" i="9"/>
  <c r="H16" i="9"/>
  <c r="I5" i="9"/>
  <c r="H17" i="9"/>
  <c r="L16" i="9"/>
  <c r="J5" i="9"/>
  <c r="K9" i="9"/>
  <c r="K10" i="9"/>
  <c r="K8" i="9"/>
  <c r="J6" i="9"/>
  <c r="J7" i="9"/>
  <c r="J8" i="9"/>
  <c r="I17" i="9"/>
  <c r="M16" i="9"/>
  <c r="H15" i="9"/>
  <c r="K6" i="9"/>
  <c r="J13" i="9"/>
  <c r="I11" i="9"/>
  <c r="I12" i="9"/>
  <c r="E11" i="9" l="1"/>
  <c r="B11" i="9" s="1"/>
  <c r="F272" i="9"/>
  <c r="B272" i="9" s="1"/>
  <c r="E7" i="9"/>
  <c r="B7" i="9" s="1"/>
  <c r="E12" i="9"/>
  <c r="B12" i="9" s="1"/>
  <c r="E5" i="9"/>
  <c r="E17" i="9"/>
  <c r="B17" i="9" s="1"/>
  <c r="E9" i="9"/>
  <c r="B9" i="9" s="1"/>
  <c r="F15" i="9"/>
  <c r="F16" i="9"/>
  <c r="E6" i="9"/>
  <c r="B6" i="9" s="1"/>
  <c r="E15" i="9"/>
  <c r="E16" i="9"/>
  <c r="E10" i="9"/>
  <c r="B10" i="9" s="1"/>
  <c r="E8" i="9"/>
  <c r="B8" i="9" s="1"/>
  <c r="E13" i="9"/>
  <c r="B13" i="9" s="1"/>
  <c r="E18" i="9"/>
  <c r="B18" i="9" s="1"/>
  <c r="E274" i="9"/>
  <c r="B16" i="9" l="1"/>
  <c r="F20" i="9"/>
  <c r="B274" i="9"/>
  <c r="E20" i="9"/>
  <c r="I7" i="3" s="1"/>
  <c r="E14" i="9"/>
  <c r="B15" i="9"/>
  <c r="B5" i="9"/>
  <c r="E4" i="9"/>
  <c r="F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<sst xmlns="http://schemas.openxmlformats.org/spreadsheetml/2006/main" count="4374" uniqueCount="3426">
  <si>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</si>
  <si>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</si>
  <si>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</si>
  <si>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</si>
  <si>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</si>
  <si>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</si>
  <si>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</si>
  <si>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</si>
  <si>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</si>
  <si>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</si>
  <si>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</si>
  <si>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</si>
  <si>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</si>
  <si>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</si>
  <si>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</si>
  <si>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</si>
  <si>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</si>
  <si>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</si>
  <si>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</si>
  <si>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</si>
  <si>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</si>
  <si>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</si>
  <si>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</si>
  <si>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</si>
  <si>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</si>
  <si>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</si>
  <si>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</si>
  <si>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</si>
  <si>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</si>
  <si>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</si>
  <si>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</si>
  <si>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PROMETNA ŠKOLA RIJEKA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</si>
  <si>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</si>
  <si>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</si>
  <si>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</si>
  <si>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</si>
  <si>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</si>
  <si>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</si>
  <si>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</si>
  <si>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</si>
  <si>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</si>
  <si>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</si>
  <si>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</si>
  <si>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</si>
  <si>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</si>
  <si>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</si>
  <si>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</si>
  <si>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</si>
  <si>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</si>
  <si>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17554 - PROMETNA ŠKOLA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</si>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</sst>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1119884.06</v>
      </c>
      <c r="D2" s="6">
        <f>'PR-RAS'!E6</f>
        <v>1392806.98</v>
      </c>
      <c r="E2" s="6">
        <v>0</v>
      </c>
      <c r="F2" s="6">
        <v>0</v>
      </c>
      <c r="G2" s="7">
        <f t="shared" ref="G2:G264" si="0">(B2/1000)*(C2*1+D2*2)</f>
        <v>3905.49802</v>
      </c>
      <c r="H2" s="7">
        <f t="shared" ref="H2:H264" si="1">ABS(C2-ROUND(C2,0))+ABS(D2-ROUND(D2,0))</f>
        <v>8.0000000074505806E-2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1019581.37</v>
      </c>
      <c r="D46" s="1">
        <f>'PR-RAS'!E50</f>
        <v>1271620.45</v>
      </c>
      <c r="E46" s="1">
        <v>0</v>
      </c>
      <c r="F46" s="1">
        <v>0</v>
      </c>
      <c r="G46" s="2">
        <f t="shared" si="0"/>
        <v>160327.00214999999</v>
      </c>
      <c r="H46" s="2">
        <f t="shared" si="1"/>
        <v>0.81999999994877726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1011023.77</v>
      </c>
      <c r="D64" s="1">
        <f>'PR-RAS'!E68</f>
        <v>1215742.8499999999</v>
      </c>
      <c r="E64" s="1">
        <v>0</v>
      </c>
      <c r="F64" s="1">
        <v>0</v>
      </c>
      <c r="G64" s="2">
        <f t="shared" si="0"/>
        <v>216878.09660999998</v>
      </c>
      <c r="H64" s="2">
        <f t="shared" si="1"/>
        <v>0.38000000012107193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1010843.61</v>
      </c>
      <c r="D65" s="1">
        <f>'PR-RAS'!E69</f>
        <v>1215404.1599999999</v>
      </c>
      <c r="E65" s="1">
        <v>0</v>
      </c>
      <c r="F65" s="1">
        <v>0</v>
      </c>
      <c r="G65" s="2">
        <f t="shared" si="0"/>
        <v>220265.72352</v>
      </c>
      <c r="H65" s="2">
        <f t="shared" si="1"/>
        <v>0.54999999993015081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180.16</v>
      </c>
      <c r="D66" s="1">
        <f>'PR-RAS'!E70</f>
        <v>338.69</v>
      </c>
      <c r="E66" s="1">
        <v>0</v>
      </c>
      <c r="F66" s="1">
        <v>0</v>
      </c>
      <c r="G66" s="2">
        <f t="shared" si="0"/>
        <v>55.740099999999998</v>
      </c>
      <c r="H66" s="2">
        <f t="shared" si="1"/>
        <v>0.46999999999999886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8557.6</v>
      </c>
      <c r="D70" s="1">
        <f>'PR-RAS'!E74</f>
        <v>55877.599999999999</v>
      </c>
      <c r="E70" s="1">
        <v>0</v>
      </c>
      <c r="F70" s="1">
        <v>0</v>
      </c>
      <c r="G70" s="2">
        <f t="shared" si="0"/>
        <v>8301.5832000000009</v>
      </c>
      <c r="H70" s="2">
        <f t="shared" si="1"/>
        <v>0.80000000000109139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8557.6</v>
      </c>
      <c r="D71" s="1">
        <f>'PR-RAS'!E75</f>
        <v>55877.599999999999</v>
      </c>
      <c r="E71" s="1">
        <v>0</v>
      </c>
      <c r="F71" s="1">
        <v>0</v>
      </c>
      <c r="G71" s="2">
        <f t="shared" si="0"/>
        <v>8421.8960000000006</v>
      </c>
      <c r="H71" s="2">
        <f t="shared" si="1"/>
        <v>0.80000000000109139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0.23</v>
      </c>
      <c r="E78" s="1">
        <v>0</v>
      </c>
      <c r="F78" s="1">
        <v>0</v>
      </c>
      <c r="G78" s="2">
        <f t="shared" si="0"/>
        <v>4.0039999999999999E-2</v>
      </c>
      <c r="H78" s="2">
        <f t="shared" si="1"/>
        <v>0.29000000000000004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0.23</v>
      </c>
      <c r="E79" s="1">
        <v>0</v>
      </c>
      <c r="F79" s="1">
        <v>0</v>
      </c>
      <c r="G79" s="2">
        <f t="shared" si="0"/>
        <v>4.0559999999999999E-2</v>
      </c>
      <c r="H79" s="2">
        <f t="shared" si="1"/>
        <v>0.29000000000000004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0.23</v>
      </c>
      <c r="E81" s="1">
        <v>0</v>
      </c>
      <c r="F81" s="1">
        <v>0</v>
      </c>
      <c r="G81" s="2">
        <f t="shared" si="0"/>
        <v>4.1600000000000005E-2</v>
      </c>
      <c r="H81" s="2">
        <f t="shared" si="1"/>
        <v>0.29000000000000004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750</v>
      </c>
      <c r="D102" s="1">
        <f>'PR-RAS'!E106</f>
        <v>0</v>
      </c>
      <c r="E102" s="1">
        <v>0</v>
      </c>
      <c r="F102" s="1">
        <v>0</v>
      </c>
      <c r="G102" s="2">
        <f t="shared" si="0"/>
        <v>75.75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750</v>
      </c>
      <c r="D108" s="1">
        <f>'PR-RAS'!E112</f>
        <v>0</v>
      </c>
      <c r="E108" s="1">
        <v>0</v>
      </c>
      <c r="F108" s="1">
        <v>0</v>
      </c>
      <c r="G108" s="2">
        <f t="shared" si="0"/>
        <v>80.25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750</v>
      </c>
      <c r="D113" s="1">
        <f>'PR-RAS'!E117</f>
        <v>0</v>
      </c>
      <c r="E113" s="1">
        <v>0</v>
      </c>
      <c r="F113" s="1">
        <v>0</v>
      </c>
      <c r="G113" s="2">
        <f t="shared" si="0"/>
        <v>84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9063.16</v>
      </c>
      <c r="D120" s="1">
        <f>'PR-RAS'!E124</f>
        <v>14271.64</v>
      </c>
      <c r="E120" s="1">
        <v>0</v>
      </c>
      <c r="F120" s="1">
        <v>0</v>
      </c>
      <c r="G120" s="2">
        <f t="shared" si="0"/>
        <v>4475.1663600000002</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9063.16</v>
      </c>
      <c r="D121" s="1">
        <f>'PR-RAS'!E125</f>
        <v>14271.64</v>
      </c>
      <c r="E121" s="1">
        <v>0</v>
      </c>
      <c r="F121" s="1">
        <v>0</v>
      </c>
      <c r="G121" s="2">
        <f t="shared" si="0"/>
        <v>4512.7727999999997</v>
      </c>
      <c r="H121" s="2">
        <f t="shared" si="1"/>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9063.16</v>
      </c>
      <c r="D123" s="1">
        <f>'PR-RAS'!E127</f>
        <v>14271.64</v>
      </c>
      <c r="E123" s="1">
        <v>0</v>
      </c>
      <c r="F123" s="1">
        <v>0</v>
      </c>
      <c r="G123" s="2">
        <f t="shared" si="0"/>
        <v>4587.9856799999998</v>
      </c>
      <c r="H123" s="2">
        <f t="shared" si="1"/>
        <v>0.52000000000043656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88060.39</v>
      </c>
      <c r="D129" s="1">
        <f>'PR-RAS'!E133</f>
        <v>103508.8</v>
      </c>
      <c r="E129" s="1">
        <v>0</v>
      </c>
      <c r="F129" s="1">
        <v>0</v>
      </c>
      <c r="G129" s="2">
        <f t="shared" si="0"/>
        <v>37769.98272</v>
      </c>
      <c r="H129" s="2">
        <f t="shared" si="1"/>
        <v>0.58999999999650754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88060.39</v>
      </c>
      <c r="D130" s="1">
        <f>'PR-RAS'!E134</f>
        <v>103508.8</v>
      </c>
      <c r="E130" s="1">
        <v>0</v>
      </c>
      <c r="F130" s="1">
        <v>0</v>
      </c>
      <c r="G130" s="2">
        <f t="shared" si="0"/>
        <v>38065.060709999998</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88060.39</v>
      </c>
      <c r="D131" s="1">
        <f>'PR-RAS'!E135</f>
        <v>83898.32</v>
      </c>
      <c r="E131" s="1">
        <v>0</v>
      </c>
      <c r="F131" s="1">
        <v>0</v>
      </c>
      <c r="G131" s="2">
        <f t="shared" si="0"/>
        <v>33261.413900000007</v>
      </c>
      <c r="H131" s="2">
        <f t="shared" si="1"/>
        <v>0.71000000000640284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19610.48</v>
      </c>
      <c r="E132" s="1">
        <v>0</v>
      </c>
      <c r="F132" s="1">
        <v>0</v>
      </c>
      <c r="G132" s="2">
        <f t="shared" si="0"/>
        <v>5137.9457600000005</v>
      </c>
      <c r="H132" s="2">
        <f t="shared" si="1"/>
        <v>0.47999999999956344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2429.08</v>
      </c>
      <c r="D135" s="1">
        <f>'PR-RAS'!E139</f>
        <v>3405.86</v>
      </c>
      <c r="E135" s="1">
        <v>0</v>
      </c>
      <c r="F135" s="1">
        <v>0</v>
      </c>
      <c r="G135" s="2">
        <f t="shared" si="0"/>
        <v>1238.2672</v>
      </c>
      <c r="H135" s="2">
        <f t="shared" si="1"/>
        <v>0.21999999999979991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2429.08</v>
      </c>
      <c r="D146" s="1">
        <f>'PR-RAS'!E150</f>
        <v>3405.86</v>
      </c>
      <c r="E146" s="1">
        <v>0</v>
      </c>
      <c r="F146" s="1">
        <v>0</v>
      </c>
      <c r="G146" s="2">
        <f t="shared" si="0"/>
        <v>1339.9159999999997</v>
      </c>
      <c r="H146" s="2">
        <f t="shared" si="1"/>
        <v>0.21999999999979991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1156602.45</v>
      </c>
      <c r="D147" s="1">
        <f>'PR-RAS'!E151</f>
        <v>1310318.78</v>
      </c>
      <c r="E147" s="1">
        <v>0</v>
      </c>
      <c r="F147" s="1">
        <v>0</v>
      </c>
      <c r="G147" s="2">
        <f t="shared" si="0"/>
        <v>551477.04145999998</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1006440.88</v>
      </c>
      <c r="D148" s="1">
        <f>'PR-RAS'!E152</f>
        <v>1213279.99</v>
      </c>
      <c r="E148" s="1">
        <v>0</v>
      </c>
      <c r="F148" s="1">
        <v>0</v>
      </c>
      <c r="G148" s="2">
        <f t="shared" si="0"/>
        <v>504651.12641999993</v>
      </c>
      <c r="H148" s="2">
        <f t="shared" si="1"/>
        <v>0.13000000000465661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835180.03</v>
      </c>
      <c r="D149" s="1">
        <f>'PR-RAS'!E153</f>
        <v>1007122.47</v>
      </c>
      <c r="E149" s="1">
        <v>0</v>
      </c>
      <c r="F149" s="1">
        <v>0</v>
      </c>
      <c r="G149" s="2">
        <f t="shared" si="0"/>
        <v>421714.89555999992</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827115.54</v>
      </c>
      <c r="D150" s="1">
        <f>'PR-RAS'!E154</f>
        <v>1000453.07</v>
      </c>
      <c r="E150" s="1">
        <v>0</v>
      </c>
      <c r="F150" s="1">
        <v>0</v>
      </c>
      <c r="G150" s="2">
        <f t="shared" si="0"/>
        <v>421375.23031999992</v>
      </c>
      <c r="H150" s="2">
        <f t="shared" si="1"/>
        <v>0.52999999991152436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8064.49</v>
      </c>
      <c r="D152" s="1">
        <f>'PR-RAS'!E156</f>
        <v>6669.4</v>
      </c>
      <c r="E152" s="1">
        <v>0</v>
      </c>
      <c r="F152" s="1">
        <v>0</v>
      </c>
      <c r="G152" s="2">
        <f t="shared" si="0"/>
        <v>3231.8967900000002</v>
      </c>
      <c r="H152" s="2">
        <f t="shared" si="1"/>
        <v>0.88999999999941792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32977.82</v>
      </c>
      <c r="D154" s="1">
        <f>'PR-RAS'!E158</f>
        <v>39272</v>
      </c>
      <c r="E154" s="1">
        <v>0</v>
      </c>
      <c r="F154" s="1">
        <v>0</v>
      </c>
      <c r="G154" s="2">
        <f t="shared" si="0"/>
        <v>17062.838459999999</v>
      </c>
      <c r="H154" s="2">
        <f t="shared" si="1"/>
        <v>0.18000000000029104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138283.03</v>
      </c>
      <c r="D155" s="1">
        <f>'PR-RAS'!E159</f>
        <v>166885.51999999999</v>
      </c>
      <c r="E155" s="1">
        <v>0</v>
      </c>
      <c r="F155" s="1">
        <v>0</v>
      </c>
      <c r="G155" s="2">
        <f t="shared" si="0"/>
        <v>72696.326779999989</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138118.78</v>
      </c>
      <c r="D157" s="1">
        <f>'PR-RAS'!E161</f>
        <v>166885.51999999999</v>
      </c>
      <c r="E157" s="1">
        <v>0</v>
      </c>
      <c r="F157" s="1">
        <v>0</v>
      </c>
      <c r="G157" s="2">
        <f t="shared" si="0"/>
        <v>73614.811919999993</v>
      </c>
      <c r="H157" s="2">
        <f t="shared" si="1"/>
        <v>0.70000000001164153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164.25</v>
      </c>
      <c r="D158" s="1">
        <f>'PR-RAS'!E162</f>
        <v>0</v>
      </c>
      <c r="E158" s="1">
        <v>0</v>
      </c>
      <c r="F158" s="1">
        <v>0</v>
      </c>
      <c r="G158" s="2">
        <f t="shared" si="0"/>
        <v>25.78725</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144285.81999999998</v>
      </c>
      <c r="D159" s="1">
        <f>'PR-RAS'!E163</f>
        <v>95751.38</v>
      </c>
      <c r="E159" s="1">
        <v>0</v>
      </c>
      <c r="F159" s="1">
        <v>0</v>
      </c>
      <c r="G159" s="2">
        <f t="shared" si="0"/>
        <v>53054.595639999992</v>
      </c>
      <c r="H159" s="2">
        <f t="shared" si="1"/>
        <v>0.56000000002677552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34402.449999999997</v>
      </c>
      <c r="D160" s="1">
        <f>'PR-RAS'!E164</f>
        <v>27376.260000000002</v>
      </c>
      <c r="E160" s="1">
        <v>0</v>
      </c>
      <c r="F160" s="1">
        <v>0</v>
      </c>
      <c r="G160" s="2">
        <f t="shared" si="0"/>
        <v>14175.640230000001</v>
      </c>
      <c r="H160" s="2">
        <f t="shared" si="1"/>
        <v>0.70999999999912689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11351.95</v>
      </c>
      <c r="D161" s="1">
        <f>'PR-RAS'!E165</f>
        <v>6427.08</v>
      </c>
      <c r="E161" s="1">
        <v>0</v>
      </c>
      <c r="F161" s="1">
        <v>0</v>
      </c>
      <c r="G161" s="2">
        <f t="shared" si="0"/>
        <v>3872.9776000000002</v>
      </c>
      <c r="H161" s="2">
        <f t="shared" si="1"/>
        <v>0.12999999999919964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21487.14</v>
      </c>
      <c r="D162" s="1">
        <f>'PR-RAS'!E166</f>
        <v>20574.18</v>
      </c>
      <c r="E162" s="1">
        <v>0</v>
      </c>
      <c r="F162" s="1">
        <v>0</v>
      </c>
      <c r="G162" s="2">
        <f t="shared" si="0"/>
        <v>10084.315500000001</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1563.36</v>
      </c>
      <c r="D163" s="1">
        <f>'PR-RAS'!E167</f>
        <v>375</v>
      </c>
      <c r="E163" s="1">
        <v>0</v>
      </c>
      <c r="F163" s="1">
        <v>0</v>
      </c>
      <c r="G163" s="2">
        <f t="shared" si="0"/>
        <v>374.76431999999994</v>
      </c>
      <c r="H163" s="2">
        <f t="shared" si="1"/>
        <v>0.35999999999989996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30081.56</v>
      </c>
      <c r="D165" s="1">
        <f>'PR-RAS'!E169</f>
        <v>26596.15</v>
      </c>
      <c r="E165" s="1">
        <v>0</v>
      </c>
      <c r="F165" s="1">
        <v>0</v>
      </c>
      <c r="G165" s="2">
        <f t="shared" si="0"/>
        <v>13656.913040000001</v>
      </c>
      <c r="H165" s="2">
        <f t="shared" si="1"/>
        <v>0.59000000000014552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9133.8799999999992</v>
      </c>
      <c r="D166" s="1">
        <f>'PR-RAS'!E170</f>
        <v>7104.09</v>
      </c>
      <c r="E166" s="1">
        <v>0</v>
      </c>
      <c r="F166" s="1">
        <v>0</v>
      </c>
      <c r="G166" s="2">
        <f t="shared" si="0"/>
        <v>3851.4398999999999</v>
      </c>
      <c r="H166" s="2">
        <f t="shared" si="1"/>
        <v>0.21000000000094587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1210.3399999999999</v>
      </c>
      <c r="D167" s="1">
        <f>'PR-RAS'!E171</f>
        <v>149.11000000000001</v>
      </c>
      <c r="E167" s="1">
        <v>0</v>
      </c>
      <c r="F167" s="1">
        <v>0</v>
      </c>
      <c r="G167" s="2">
        <f t="shared" si="0"/>
        <v>250.42096000000001</v>
      </c>
      <c r="H167" s="2">
        <f t="shared" si="1"/>
        <v>0.44999999999993179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13185.69</v>
      </c>
      <c r="D168" s="1">
        <f>'PR-RAS'!E172</f>
        <v>12236.82</v>
      </c>
      <c r="E168" s="1">
        <v>0</v>
      </c>
      <c r="F168" s="1">
        <v>0</v>
      </c>
      <c r="G168" s="2">
        <f t="shared" si="0"/>
        <v>6289.108110000001</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2822.27</v>
      </c>
      <c r="D169" s="1">
        <f>'PR-RAS'!E173</f>
        <v>1795.49</v>
      </c>
      <c r="E169" s="1">
        <v>0</v>
      </c>
      <c r="F169" s="1">
        <v>0</v>
      </c>
      <c r="G169" s="2">
        <f t="shared" si="0"/>
        <v>1077.4260000000002</v>
      </c>
      <c r="H169" s="2">
        <f t="shared" si="1"/>
        <v>0.75999999999999091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3654.39</v>
      </c>
      <c r="D170" s="1">
        <f>'PR-RAS'!E174</f>
        <v>4912.03</v>
      </c>
      <c r="E170" s="1">
        <v>0</v>
      </c>
      <c r="F170" s="1">
        <v>0</v>
      </c>
      <c r="G170" s="2">
        <f t="shared" si="0"/>
        <v>2277.8580499999998</v>
      </c>
      <c r="H170" s="2">
        <f t="shared" si="1"/>
        <v>0.41999999999961801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74.989999999999995</v>
      </c>
      <c r="D172" s="1">
        <f>'PR-RAS'!E176</f>
        <v>398.61</v>
      </c>
      <c r="E172" s="1">
        <v>0</v>
      </c>
      <c r="F172" s="1">
        <v>0</v>
      </c>
      <c r="G172" s="2">
        <f t="shared" si="0"/>
        <v>149.14791000000002</v>
      </c>
      <c r="H172" s="2">
        <f t="shared" si="1"/>
        <v>0.39999999999999147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36081</v>
      </c>
      <c r="D173" s="1">
        <f>'PR-RAS'!E177</f>
        <v>33757.33</v>
      </c>
      <c r="E173" s="1">
        <v>0</v>
      </c>
      <c r="F173" s="1">
        <v>0</v>
      </c>
      <c r="G173" s="2">
        <f t="shared" si="0"/>
        <v>17818.453519999999</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3107.91</v>
      </c>
      <c r="D174" s="1">
        <f>'PR-RAS'!E178</f>
        <v>2991.31</v>
      </c>
      <c r="E174" s="1">
        <v>0</v>
      </c>
      <c r="F174" s="1">
        <v>0</v>
      </c>
      <c r="G174" s="2">
        <f t="shared" si="0"/>
        <v>1572.6616899999997</v>
      </c>
      <c r="H174" s="2">
        <f t="shared" si="1"/>
        <v>0.40000000000009095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7926.32</v>
      </c>
      <c r="D175" s="1">
        <f>'PR-RAS'!E179</f>
        <v>8893.2800000000007</v>
      </c>
      <c r="E175" s="1">
        <v>0</v>
      </c>
      <c r="F175" s="1">
        <v>0</v>
      </c>
      <c r="G175" s="2">
        <f t="shared" si="0"/>
        <v>4474.0411199999999</v>
      </c>
      <c r="H175" s="2">
        <f t="shared" si="1"/>
        <v>0.6000000000003638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955.09</v>
      </c>
      <c r="D176" s="1">
        <f>'PR-RAS'!E180</f>
        <v>246.46</v>
      </c>
      <c r="E176" s="1">
        <v>0</v>
      </c>
      <c r="F176" s="1">
        <v>0</v>
      </c>
      <c r="G176" s="2">
        <f t="shared" si="0"/>
        <v>253.40174999999999</v>
      </c>
      <c r="H176" s="2">
        <f t="shared" si="1"/>
        <v>0.55000000000003979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9545.84</v>
      </c>
      <c r="D177" s="1">
        <f>'PR-RAS'!E181</f>
        <v>9560.68</v>
      </c>
      <c r="E177" s="1">
        <v>0</v>
      </c>
      <c r="F177" s="1">
        <v>0</v>
      </c>
      <c r="G177" s="2">
        <f t="shared" si="0"/>
        <v>5045.4272000000001</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3572.94</v>
      </c>
      <c r="D178" s="1">
        <f>'PR-RAS'!E182</f>
        <v>3534.03</v>
      </c>
      <c r="E178" s="1">
        <v>0</v>
      </c>
      <c r="F178" s="1">
        <v>0</v>
      </c>
      <c r="G178" s="2">
        <f t="shared" si="0"/>
        <v>1883.4569999999999</v>
      </c>
      <c r="H178" s="2">
        <f t="shared" si="1"/>
        <v>9.0000000000145519E-2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2866.86</v>
      </c>
      <c r="D179" s="1">
        <f>'PR-RAS'!E183</f>
        <v>2080</v>
      </c>
      <c r="E179" s="1">
        <v>0</v>
      </c>
      <c r="F179" s="1">
        <v>0</v>
      </c>
      <c r="G179" s="2">
        <f t="shared" si="0"/>
        <v>1250.78108</v>
      </c>
      <c r="H179" s="2">
        <f t="shared" si="1"/>
        <v>0.13999999999987267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3945.17</v>
      </c>
      <c r="D180" s="1">
        <f>'PR-RAS'!E184</f>
        <v>1281.68</v>
      </c>
      <c r="E180" s="1">
        <v>0</v>
      </c>
      <c r="F180" s="1">
        <v>0</v>
      </c>
      <c r="G180" s="2">
        <f t="shared" si="0"/>
        <v>1165.0268700000001</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2672.37</v>
      </c>
      <c r="D181" s="1">
        <f>'PR-RAS'!E185</f>
        <v>3112.17</v>
      </c>
      <c r="E181" s="1">
        <v>0</v>
      </c>
      <c r="F181" s="1">
        <v>0</v>
      </c>
      <c r="G181" s="2">
        <f t="shared" si="0"/>
        <v>1601.4077999999997</v>
      </c>
      <c r="H181" s="2">
        <f t="shared" si="1"/>
        <v>0.53999999999996362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1488.5</v>
      </c>
      <c r="D182" s="1">
        <f>'PR-RAS'!E186</f>
        <v>2057.7199999999998</v>
      </c>
      <c r="E182" s="1">
        <v>0</v>
      </c>
      <c r="F182" s="1">
        <v>0</v>
      </c>
      <c r="G182" s="2">
        <f t="shared" si="0"/>
        <v>1014.3131399999999</v>
      </c>
      <c r="H182" s="2">
        <f t="shared" si="1"/>
        <v>0.78000000000020009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32748.28</v>
      </c>
      <c r="D183" s="1">
        <f>'PR-RAS'!E187</f>
        <v>0</v>
      </c>
      <c r="E183" s="1">
        <v>0</v>
      </c>
      <c r="F183" s="1">
        <v>0</v>
      </c>
      <c r="G183" s="2">
        <f t="shared" si="0"/>
        <v>5960.18696</v>
      </c>
      <c r="H183" s="2">
        <f t="shared" si="1"/>
        <v>0.27999999999883585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10972.53</v>
      </c>
      <c r="D184" s="1">
        <f>'PR-RAS'!E188</f>
        <v>8021.6399999999994</v>
      </c>
      <c r="E184" s="1">
        <v>0</v>
      </c>
      <c r="F184" s="1">
        <v>0</v>
      </c>
      <c r="G184" s="2">
        <f t="shared" si="0"/>
        <v>4943.8932299999997</v>
      </c>
      <c r="H184" s="2">
        <f t="shared" si="1"/>
        <v>0.82999999999992724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2142.5700000000002</v>
      </c>
      <c r="D186" s="1">
        <f>'PR-RAS'!E190</f>
        <v>1269.77</v>
      </c>
      <c r="E186" s="1">
        <v>0</v>
      </c>
      <c r="F186" s="1">
        <v>0</v>
      </c>
      <c r="G186" s="2">
        <f t="shared" si="0"/>
        <v>866.19035000000008</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2152.77</v>
      </c>
      <c r="D187" s="1">
        <f>'PR-RAS'!E191</f>
        <v>4050.37</v>
      </c>
      <c r="E187" s="1">
        <v>0</v>
      </c>
      <c r="F187" s="1">
        <v>0</v>
      </c>
      <c r="G187" s="2">
        <f t="shared" si="0"/>
        <v>1907.1528599999999</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35</v>
      </c>
      <c r="E188" s="1">
        <v>0</v>
      </c>
      <c r="F188" s="1">
        <v>0</v>
      </c>
      <c r="G188" s="2">
        <f t="shared" si="0"/>
        <v>13.09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2467.38</v>
      </c>
      <c r="D189" s="1">
        <f>'PR-RAS'!E193</f>
        <v>2172.5</v>
      </c>
      <c r="E189" s="1">
        <v>0</v>
      </c>
      <c r="F189" s="1">
        <v>0</v>
      </c>
      <c r="G189" s="2">
        <f t="shared" si="0"/>
        <v>1280.7274400000001</v>
      </c>
      <c r="H189" s="2">
        <f t="shared" si="1"/>
        <v>0.88000000000010914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4209.8100000000004</v>
      </c>
      <c r="D190" s="1">
        <f>'PR-RAS'!E194</f>
        <v>0</v>
      </c>
      <c r="E190" s="1">
        <v>0</v>
      </c>
      <c r="F190" s="1">
        <v>0</v>
      </c>
      <c r="G190" s="2">
        <f t="shared" si="0"/>
        <v>795.65409000000011</v>
      </c>
      <c r="H190" s="2">
        <f t="shared" si="1"/>
        <v>0.18999999999959982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494</v>
      </c>
      <c r="E191" s="1">
        <v>0</v>
      </c>
      <c r="F191" s="1">
        <v>0</v>
      </c>
      <c r="G191" s="2">
        <f t="shared" si="0"/>
        <v>187.72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5545.2</v>
      </c>
      <c r="D192" s="1">
        <f>'PR-RAS'!E196</f>
        <v>976.91</v>
      </c>
      <c r="E192" s="1">
        <v>0</v>
      </c>
      <c r="F192" s="1">
        <v>0</v>
      </c>
      <c r="G192" s="2">
        <f t="shared" si="0"/>
        <v>1432.3128199999999</v>
      </c>
      <c r="H192" s="2">
        <f t="shared" si="1"/>
        <v>0.28999999999984993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5545.2</v>
      </c>
      <c r="D206" s="1">
        <f>'PR-RAS'!E210</f>
        <v>976.91</v>
      </c>
      <c r="E206" s="1">
        <v>0</v>
      </c>
      <c r="F206" s="1">
        <v>0</v>
      </c>
      <c r="G206" s="2">
        <f t="shared" si="0"/>
        <v>1537.2990999999997</v>
      </c>
      <c r="H206" s="2">
        <f t="shared" si="1"/>
        <v>0.28999999999984993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1021.7</v>
      </c>
      <c r="D207" s="1">
        <f>'PR-RAS'!E211</f>
        <v>970.76</v>
      </c>
      <c r="E207" s="1">
        <v>0</v>
      </c>
      <c r="F207" s="1">
        <v>0</v>
      </c>
      <c r="G207" s="2">
        <f t="shared" si="0"/>
        <v>610.42331999999999</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4523.5</v>
      </c>
      <c r="D209" s="1">
        <f>'PR-RAS'!E213</f>
        <v>6.15</v>
      </c>
      <c r="E209" s="1">
        <v>0</v>
      </c>
      <c r="F209" s="1">
        <v>0</v>
      </c>
      <c r="G209" s="2">
        <f t="shared" si="0"/>
        <v>943.44640000000004</v>
      </c>
      <c r="H209" s="2">
        <f t="shared" si="1"/>
        <v>0.65000000000000036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v>
      </c>
      <c r="D248" s="1">
        <f>'PR-RAS'!E252</f>
        <v>0</v>
      </c>
      <c r="E248" s="1">
        <v>0</v>
      </c>
      <c r="F248" s="1">
        <v>0</v>
      </c>
      <c r="G248" s="2">
        <f t="shared" si="0"/>
        <v>9.879999999999999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v>
      </c>
      <c r="D255" s="1">
        <f>'PR-RAS'!E259</f>
        <v>0</v>
      </c>
      <c r="E255" s="1">
        <v>0</v>
      </c>
      <c r="F255" s="1">
        <v>0</v>
      </c>
      <c r="G255" s="2">
        <f t="shared" si="0"/>
        <v>10.16</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40</v>
      </c>
      <c r="D257" s="1">
        <f>'PR-RAS'!E261</f>
        <v>0</v>
      </c>
      <c r="E257" s="1">
        <v>0</v>
      </c>
      <c r="F257" s="1">
        <v>0</v>
      </c>
      <c r="G257" s="2">
        <f t="shared" si="0"/>
        <v>10.24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290.55</v>
      </c>
      <c r="D259" s="1">
        <f>'PR-RAS'!E263</f>
        <v>310.5</v>
      </c>
      <c r="E259" s="1">
        <v>0</v>
      </c>
      <c r="F259" s="1">
        <v>0</v>
      </c>
      <c r="G259" s="2">
        <f t="shared" si="0"/>
        <v>235.1799</v>
      </c>
      <c r="H259" s="2">
        <f t="shared" si="1"/>
        <v>0.94999999999998863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290.55</v>
      </c>
      <c r="D260" s="1">
        <f>'PR-RAS'!E264</f>
        <v>310.5</v>
      </c>
      <c r="E260" s="1">
        <v>0</v>
      </c>
      <c r="F260" s="1">
        <v>0</v>
      </c>
      <c r="G260" s="2">
        <f t="shared" si="0"/>
        <v>236.09145000000001</v>
      </c>
      <c r="H260" s="2">
        <f t="shared" si="1"/>
        <v>0.94999999999998863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290.55</v>
      </c>
      <c r="D262" s="1">
        <f>'PR-RAS'!E266</f>
        <v>310.5</v>
      </c>
      <c r="E262" s="1">
        <v>0</v>
      </c>
      <c r="F262" s="1">
        <v>0</v>
      </c>
      <c r="G262" s="2">
        <f t="shared" si="0"/>
        <v>237.91454999999999</v>
      </c>
      <c r="H262" s="2">
        <f t="shared" si="1"/>
        <v>0.94999999999998863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1156602.45</v>
      </c>
      <c r="D285" s="1">
        <f>'PR-RAS'!E289</f>
        <v>1310318.78</v>
      </c>
      <c r="E285" s="1">
        <v>0</v>
      </c>
      <c r="F285" s="1">
        <v>0</v>
      </c>
      <c r="G285" s="2">
        <f t="shared" si="8"/>
        <v>1072736.1628399999</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82488.199999999953</v>
      </c>
      <c r="E286" s="1">
        <v>0</v>
      </c>
      <c r="F286" s="1">
        <v>0</v>
      </c>
      <c r="G286" s="2">
        <f t="shared" si="8"/>
        <v>47018.273999999969</v>
      </c>
      <c r="H286" s="2">
        <f t="shared" si="9"/>
        <v>0.19999999995343387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36718.389999999898</v>
      </c>
      <c r="D287" s="1">
        <f>'PR-RAS'!E291</f>
        <v>0</v>
      </c>
      <c r="E287" s="1">
        <v>0</v>
      </c>
      <c r="F287" s="1">
        <v>0</v>
      </c>
      <c r="G287" s="2">
        <f t="shared" si="8"/>
        <v>10501.459539999971</v>
      </c>
      <c r="H287" s="2">
        <f t="shared" si="9"/>
        <v>0.38999999989755452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34992.379999999997</v>
      </c>
      <c r="D288" s="1">
        <f>'PR-RAS'!E292</f>
        <v>0</v>
      </c>
      <c r="E288" s="1">
        <v>0</v>
      </c>
      <c r="F288" s="1">
        <v>0</v>
      </c>
      <c r="G288" s="2">
        <f t="shared" si="8"/>
        <v>10042.813059999999</v>
      </c>
      <c r="H288" s="2">
        <f t="shared" si="9"/>
        <v>0.37999999999738066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1906.17</v>
      </c>
      <c r="E289" s="1">
        <v>0</v>
      </c>
      <c r="F289" s="1">
        <v>0</v>
      </c>
      <c r="G289" s="2">
        <f t="shared" si="8"/>
        <v>1097.9539199999999</v>
      </c>
      <c r="H289" s="2">
        <f t="shared" si="9"/>
        <v>0.17000000000007276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4250</v>
      </c>
      <c r="E293" s="1">
        <v>0</v>
      </c>
      <c r="F293" s="1">
        <v>0</v>
      </c>
      <c r="G293" s="2">
        <f t="shared" si="8"/>
        <v>2482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4250</v>
      </c>
      <c r="E306" s="1">
        <v>0</v>
      </c>
      <c r="F306" s="1">
        <v>0</v>
      </c>
      <c r="G306" s="2">
        <f t="shared" si="8"/>
        <v>2592.5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4250</v>
      </c>
      <c r="E321" s="1">
        <v>0</v>
      </c>
      <c r="F321" s="1">
        <v>0</v>
      </c>
      <c r="G321" s="2">
        <f t="shared" si="8"/>
        <v>2720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4250</v>
      </c>
      <c r="E322" s="1">
        <v>0</v>
      </c>
      <c r="F322" s="1">
        <v>0</v>
      </c>
      <c r="G322" s="2">
        <f t="shared" si="8"/>
        <v>2728.5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180.16</v>
      </c>
      <c r="D345" s="1">
        <f>'PR-RAS'!E350</f>
        <v>23429.739999999998</v>
      </c>
      <c r="E345" s="1">
        <v>0</v>
      </c>
      <c r="F345" s="1">
        <v>0</v>
      </c>
      <c r="G345" s="2">
        <f t="shared" si="8"/>
        <v>16181.636159999998</v>
      </c>
      <c r="H345" s="2">
        <f t="shared" si="9"/>
        <v>0.42000000000203386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180.16</v>
      </c>
      <c r="D358" s="1">
        <f>'PR-RAS'!E363</f>
        <v>23429.739999999998</v>
      </c>
      <c r="E358" s="1">
        <v>0</v>
      </c>
      <c r="F358" s="1">
        <v>0</v>
      </c>
      <c r="G358" s="2">
        <f t="shared" si="8"/>
        <v>16793.15148</v>
      </c>
      <c r="H358" s="2">
        <f t="shared" si="9"/>
        <v>0.42000000000203386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3480.57</v>
      </c>
      <c r="E364" s="1">
        <v>0</v>
      </c>
      <c r="F364" s="1">
        <v>0</v>
      </c>
      <c r="G364" s="2">
        <f t="shared" si="8"/>
        <v>2526.8938200000002</v>
      </c>
      <c r="H364" s="2">
        <f t="shared" si="9"/>
        <v>0.42999999999983629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3480.57</v>
      </c>
      <c r="E367" s="1">
        <v>0</v>
      </c>
      <c r="F367" s="1">
        <v>0</v>
      </c>
      <c r="G367" s="2">
        <f t="shared" si="8"/>
        <v>2547.7772399999999</v>
      </c>
      <c r="H367" s="2">
        <f t="shared" si="9"/>
        <v>0.42999999999983629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19610.48</v>
      </c>
      <c r="E373" s="1">
        <v>0</v>
      </c>
      <c r="F373" s="1">
        <v>0</v>
      </c>
      <c r="G373" s="2">
        <f t="shared" si="8"/>
        <v>14590.197119999999</v>
      </c>
      <c r="H373" s="2">
        <f t="shared" si="9"/>
        <v>0.47999999999956344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19610.48</v>
      </c>
      <c r="E374" s="1">
        <v>0</v>
      </c>
      <c r="F374" s="1">
        <v>0</v>
      </c>
      <c r="G374" s="2">
        <f t="shared" si="8"/>
        <v>14629.418079999999</v>
      </c>
      <c r="H374" s="2">
        <f t="shared" si="9"/>
        <v>0.47999999999956344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180.16</v>
      </c>
      <c r="D378" s="1">
        <f>'PR-RAS'!E383</f>
        <v>338.69</v>
      </c>
      <c r="E378" s="1">
        <v>0</v>
      </c>
      <c r="F378" s="1">
        <v>0</v>
      </c>
      <c r="G378" s="2">
        <f t="shared" si="8"/>
        <v>323.29257999999999</v>
      </c>
      <c r="H378" s="2">
        <f t="shared" si="9"/>
        <v>0.46999999999999886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180.16</v>
      </c>
      <c r="D379" s="1">
        <f>'PR-RAS'!E384</f>
        <v>338.69</v>
      </c>
      <c r="E379" s="1">
        <v>0</v>
      </c>
      <c r="F379" s="1">
        <v>0</v>
      </c>
      <c r="G379" s="2">
        <f t="shared" si="8"/>
        <v>324.15012000000002</v>
      </c>
      <c r="H379" s="2">
        <f t="shared" si="9"/>
        <v>0.46999999999999886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180.16</v>
      </c>
      <c r="D403" s="1">
        <f>'PR-RAS'!E408</f>
        <v>19179.739999999998</v>
      </c>
      <c r="E403" s="1">
        <v>0</v>
      </c>
      <c r="F403" s="1">
        <v>0</v>
      </c>
      <c r="G403" s="2">
        <f t="shared" si="8"/>
        <v>15492.935280000002</v>
      </c>
      <c r="H403" s="2">
        <f t="shared" si="9"/>
        <v>0.42000000000203386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1119884.06</v>
      </c>
      <c r="D407" s="1">
        <f>'PR-RAS'!E412</f>
        <v>1397056.98</v>
      </c>
      <c r="E407" s="1">
        <v>0</v>
      </c>
      <c r="F407" s="1">
        <v>0</v>
      </c>
      <c r="G407" s="2">
        <f t="shared" si="8"/>
        <v>1589083.1961200002</v>
      </c>
      <c r="H407" s="2">
        <f t="shared" si="9"/>
        <v>8.0000000074505806E-2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1156782.6099999999</v>
      </c>
      <c r="D408" s="1">
        <f>'PR-RAS'!E413</f>
        <v>1333748.52</v>
      </c>
      <c r="E408" s="1">
        <v>0</v>
      </c>
      <c r="F408" s="1">
        <v>0</v>
      </c>
      <c r="G408" s="2">
        <f t="shared" si="8"/>
        <v>1556481.8175499998</v>
      </c>
      <c r="H408" s="2">
        <f t="shared" si="9"/>
        <v>0.87000000011175871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63308.459999999963</v>
      </c>
      <c r="E409" s="1">
        <v>0</v>
      </c>
      <c r="F409" s="1">
        <v>0</v>
      </c>
      <c r="G409" s="2">
        <f t="shared" si="8"/>
        <v>51659.703359999963</v>
      </c>
      <c r="H409" s="2">
        <f t="shared" si="9"/>
        <v>0.4599999999627471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36898.549999999814</v>
      </c>
      <c r="D410" s="1">
        <f>'PR-RAS'!E415</f>
        <v>0</v>
      </c>
      <c r="E410" s="1">
        <v>0</v>
      </c>
      <c r="F410" s="1">
        <v>0</v>
      </c>
      <c r="G410" s="2">
        <f t="shared" si="8"/>
        <v>15091.506949999923</v>
      </c>
      <c r="H410" s="2">
        <f t="shared" si="9"/>
        <v>0.45000000018626451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34992.379999999997</v>
      </c>
      <c r="D411" s="1">
        <f>'PR-RAS'!E416</f>
        <v>0</v>
      </c>
      <c r="E411" s="1">
        <v>0</v>
      </c>
      <c r="F411" s="1">
        <v>0</v>
      </c>
      <c r="G411" s="2">
        <f t="shared" si="8"/>
        <v>14346.875799999998</v>
      </c>
      <c r="H411" s="2">
        <f t="shared" si="9"/>
        <v>0.37999999999738066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1906.17</v>
      </c>
      <c r="E412" s="1">
        <v>0</v>
      </c>
      <c r="F412" s="1">
        <v>0</v>
      </c>
      <c r="G412" s="2">
        <f t="shared" si="8"/>
        <v>1566.87174</v>
      </c>
      <c r="H412" s="2">
        <f t="shared" si="9"/>
        <v>0.17000000000007276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1119884.06</v>
      </c>
      <c r="D633" s="1">
        <f>'PR-RAS'!E639</f>
        <v>1397056.98</v>
      </c>
      <c r="E633" s="1">
        <v>0</v>
      </c>
      <c r="F633" s="1">
        <v>0</v>
      </c>
      <c r="G633" s="2">
        <f t="shared" si="10"/>
        <v>2473646.7486399999</v>
      </c>
      <c r="H633" s="2">
        <f t="shared" si="11"/>
        <v>8.0000000074505806E-2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1156782.6099999999</v>
      </c>
      <c r="D634" s="1">
        <f>'PR-RAS'!E640</f>
        <v>1333748.52</v>
      </c>
      <c r="E634" s="1">
        <v>0</v>
      </c>
      <c r="F634" s="1">
        <v>0</v>
      </c>
      <c r="G634" s="2">
        <f t="shared" si="10"/>
        <v>2420769.0184499999</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63308.459999999963</v>
      </c>
      <c r="E635" s="1">
        <v>0</v>
      </c>
      <c r="F635" s="1">
        <v>0</v>
      </c>
      <c r="G635" s="2">
        <f t="shared" si="10"/>
        <v>80275.127279999957</v>
      </c>
      <c r="H635" s="2">
        <f t="shared" si="11"/>
        <v>0.4599999999627471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36898.549999999814</v>
      </c>
      <c r="D636" s="1">
        <f>'PR-RAS'!E642</f>
        <v>0</v>
      </c>
      <c r="E636" s="1">
        <v>0</v>
      </c>
      <c r="F636" s="1">
        <v>0</v>
      </c>
      <c r="G636" s="2">
        <f t="shared" si="10"/>
        <v>23430.579249999882</v>
      </c>
      <c r="H636" s="2">
        <f t="shared" si="11"/>
        <v>0.45000000018626451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34992.379999999997</v>
      </c>
      <c r="D637" s="1">
        <f>'PR-RAS'!E643</f>
        <v>0</v>
      </c>
      <c r="E637" s="1">
        <v>0</v>
      </c>
      <c r="F637" s="1">
        <v>0</v>
      </c>
      <c r="G637" s="2">
        <f t="shared" si="10"/>
        <v>22255.153679999999</v>
      </c>
      <c r="H637" s="2">
        <f t="shared" si="11"/>
        <v>0.37999999999738066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1906.17</v>
      </c>
      <c r="E638" s="1">
        <v>0</v>
      </c>
      <c r="F638" s="1">
        <v>0</v>
      </c>
      <c r="G638" s="2">
        <f t="shared" si="10"/>
        <v>2428.4605799999999</v>
      </c>
      <c r="H638" s="2">
        <f t="shared" si="11"/>
        <v>0.17000000000007276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61402.289999999964</v>
      </c>
      <c r="E639" s="1">
        <v>0</v>
      </c>
      <c r="F639" s="1">
        <v>0</v>
      </c>
      <c r="G639" s="2">
        <f t="shared" si="10"/>
        <v>78349.322039999955</v>
      </c>
      <c r="H639" s="2">
        <f t="shared" si="11"/>
        <v>0.28999999996449333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1906.1699999998164</v>
      </c>
      <c r="D640" s="1">
        <f>'PR-RAS'!E646</f>
        <v>0</v>
      </c>
      <c r="E640" s="1">
        <v>0</v>
      </c>
      <c r="F640" s="1">
        <v>0</v>
      </c>
      <c r="G640" s="2">
        <f t="shared" si="10"/>
        <v>1218.0426299998826</v>
      </c>
      <c r="H640" s="2">
        <f t="shared" si="11"/>
        <v>0.16999999981635483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90512.67</v>
      </c>
      <c r="D641" s="1">
        <f>'PR-RAS'!E647</f>
        <v>101997.32</v>
      </c>
      <c r="E641" s="1">
        <v>0</v>
      </c>
      <c r="F641" s="1">
        <v>0</v>
      </c>
      <c r="G641" s="2">
        <f t="shared" si="10"/>
        <v>188484.6784</v>
      </c>
      <c r="H641" s="2">
        <f t="shared" si="11"/>
        <v>0.65000000000873115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41262.769999999997</v>
      </c>
      <c r="D642" s="1">
        <f>'PR-RAS'!E649</f>
        <v>2430.35</v>
      </c>
      <c r="E642" s="1">
        <v>0</v>
      </c>
      <c r="F642" s="1">
        <v>0</v>
      </c>
      <c r="G642" s="2">
        <f t="shared" si="10"/>
        <v>29565.144269999997</v>
      </c>
      <c r="H642" s="2">
        <f t="shared" si="11"/>
        <v>0.58000000000311047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86184.07</v>
      </c>
      <c r="D643" s="1">
        <f>'PR-RAS'!E650</f>
        <v>123472.02</v>
      </c>
      <c r="E643" s="1">
        <v>0</v>
      </c>
      <c r="F643" s="1">
        <v>0</v>
      </c>
      <c r="G643" s="2">
        <f t="shared" si="10"/>
        <v>213868.24661999999</v>
      </c>
      <c r="H643" s="2">
        <f t="shared" si="11"/>
        <v>9.0000000011059456E-2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125016.49</v>
      </c>
      <c r="D644" s="1">
        <f>'PR-RAS'!E651</f>
        <v>61002.97</v>
      </c>
      <c r="E644" s="1">
        <v>0</v>
      </c>
      <c r="F644" s="1">
        <v>0</v>
      </c>
      <c r="G644" s="2">
        <f t="shared" si="10"/>
        <v>158835.42249</v>
      </c>
      <c r="H644" s="2">
        <f t="shared" si="11"/>
        <v>0.52000000000407454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2430.3499999999913</v>
      </c>
      <c r="D645" s="1">
        <f>'PR-RAS'!E652</f>
        <v>64899.400000000009</v>
      </c>
      <c r="E645" s="1">
        <v>0</v>
      </c>
      <c r="F645" s="1">
        <v>0</v>
      </c>
      <c r="G645" s="2">
        <f t="shared" si="10"/>
        <v>85155.572600000014</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v>
      </c>
      <c r="D647" s="1">
        <f>'PR-RAS'!E654</f>
        <v>47</v>
      </c>
      <c r="E647" s="1">
        <v>0</v>
      </c>
      <c r="F647" s="1">
        <v>0</v>
      </c>
      <c r="G647" s="2">
        <f t="shared" si="10"/>
        <v>91.085999999999999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40</v>
      </c>
      <c r="E649" s="1">
        <v>0</v>
      </c>
      <c r="F649" s="1">
        <v>0</v>
      </c>
      <c r="G649" s="2">
        <f t="shared" si="10"/>
        <v>76.463999999999999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1010843.61</v>
      </c>
      <c r="D668" s="1">
        <f>'PR-RAS'!E675</f>
        <v>1215404.1599999999</v>
      </c>
      <c r="E668" s="1">
        <v>0</v>
      </c>
      <c r="F668" s="1">
        <v>0</v>
      </c>
      <c r="G668" s="2">
        <f t="shared" si="10"/>
        <v>2295581.8373099999</v>
      </c>
      <c r="H668" s="2">
        <f t="shared" si="11"/>
        <v>0.54999999993015081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180.16</v>
      </c>
      <c r="D670" s="1">
        <f>'PR-RAS'!E677</f>
        <v>338.69</v>
      </c>
      <c r="E670" s="1">
        <v>0</v>
      </c>
      <c r="F670" s="1">
        <v>0</v>
      </c>
      <c r="G670" s="2">
        <f t="shared" si="10"/>
        <v>573.69425999999999</v>
      </c>
      <c r="H670" s="2">
        <f t="shared" si="11"/>
        <v>0.46999999999999886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8557.6</v>
      </c>
      <c r="D687" s="1">
        <f>'PR-RAS'!E694</f>
        <v>55877.599999999999</v>
      </c>
      <c r="E687" s="1">
        <v>0</v>
      </c>
      <c r="F687" s="1">
        <v>0</v>
      </c>
      <c r="G687" s="2">
        <f t="shared" si="10"/>
        <v>82534.580800000011</v>
      </c>
      <c r="H687" s="2">
        <f t="shared" si="11"/>
        <v>0.80000000000109139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750</v>
      </c>
      <c r="D705" s="1">
        <f>'PR-RAS'!E712</f>
        <v>0</v>
      </c>
      <c r="E705" s="1">
        <v>0</v>
      </c>
      <c r="F705" s="1">
        <v>0</v>
      </c>
      <c r="G705" s="2">
        <f t="shared" si="10"/>
        <v>528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2091.5500000000002</v>
      </c>
      <c r="D709" s="1">
        <f>'PR-RAS'!E716</f>
        <v>0</v>
      </c>
      <c r="E709" s="1">
        <v>0</v>
      </c>
      <c r="F709" s="1">
        <v>0</v>
      </c>
      <c r="G709" s="2">
        <f t="shared" si="10"/>
        <v>1480.8174000000001</v>
      </c>
      <c r="H709" s="2">
        <f t="shared" si="11"/>
        <v>0.4499999999998181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468.85</v>
      </c>
      <c r="D710" s="1">
        <f>'PR-RAS'!E717</f>
        <v>2207.1999999999998</v>
      </c>
      <c r="E710" s="1">
        <v>0</v>
      </c>
      <c r="F710" s="1">
        <v>0</v>
      </c>
      <c r="G710" s="2">
        <f t="shared" si="10"/>
        <v>3462.2242499999998</v>
      </c>
      <c r="H710" s="2">
        <f t="shared" si="11"/>
        <v>0.34999999999979536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21487.14</v>
      </c>
      <c r="D711" s="1">
        <f>'PR-RAS'!E718</f>
        <v>20574.18</v>
      </c>
      <c r="E711" s="1">
        <v>0</v>
      </c>
      <c r="F711" s="1">
        <v>0</v>
      </c>
      <c r="G711" s="2">
        <f t="shared" si="10"/>
        <v>44471.204999999994</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2866.86</v>
      </c>
      <c r="D713" s="1">
        <f>'PR-RAS'!E720</f>
        <v>2080</v>
      </c>
      <c r="E713" s="1">
        <v>0</v>
      </c>
      <c r="F713" s="1">
        <v>0</v>
      </c>
      <c r="G713" s="2">
        <f t="shared" si="10"/>
        <v>5003.1243199999999</v>
      </c>
      <c r="H713" s="2">
        <f t="shared" si="11"/>
        <v>0.13999999999987267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905.39</v>
      </c>
      <c r="D715" s="1">
        <f>'PR-RAS'!E722</f>
        <v>1170.44</v>
      </c>
      <c r="E715" s="1">
        <v>0</v>
      </c>
      <c r="F715" s="1">
        <v>0</v>
      </c>
      <c r="G715" s="2">
        <f t="shared" si="10"/>
        <v>2317.8367800000001</v>
      </c>
      <c r="H715" s="2">
        <f t="shared" si="11"/>
        <v>0.83000000000004093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40</v>
      </c>
      <c r="D821" s="1">
        <f>'PR-RAS'!E828</f>
        <v>0</v>
      </c>
      <c r="E821" s="1">
        <v>0</v>
      </c>
      <c r="F821" s="1">
        <v>0</v>
      </c>
      <c r="G821" s="2">
        <f t="shared" si="18"/>
        <v>32.799999999999997</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879024.26000000013</v>
      </c>
      <c r="D984" s="6">
        <f>BILANCA!E6</f>
        <v>963765.43000000017</v>
      </c>
      <c r="E984" s="6">
        <v>0</v>
      </c>
      <c r="F984" s="6">
        <v>0</v>
      </c>
      <c r="G984" s="7">
        <f t="shared" ref="G984:G1241" si="22">B984/1000*C984+B984/500*D984</f>
        <v>2806.5551200000004</v>
      </c>
      <c r="H984" s="7">
        <f t="shared" si="19"/>
        <v>0.69000000029336661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774291.28000000014</v>
      </c>
      <c r="D985" s="1">
        <f>BILANCA!E7</f>
        <v>784734.01000000013</v>
      </c>
      <c r="E985" s="1">
        <v>0</v>
      </c>
      <c r="F985" s="1">
        <v>0</v>
      </c>
      <c r="G985" s="2">
        <f t="shared" si="22"/>
        <v>4687.5186000000012</v>
      </c>
      <c r="H985" s="2">
        <f t="shared" si="19"/>
        <v>0.29000000027008355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774291.28000000014</v>
      </c>
      <c r="D990" s="1">
        <f>BILANCA!E12</f>
        <v>784734.01000000013</v>
      </c>
      <c r="E990" s="1">
        <v>0</v>
      </c>
      <c r="F990" s="1">
        <v>0</v>
      </c>
      <c r="G990" s="2">
        <f t="shared" si="22"/>
        <v>16406.315100000003</v>
      </c>
      <c r="H990" s="2">
        <f t="shared" si="19"/>
        <v>0.29000000027008355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677152.25000000012</v>
      </c>
      <c r="D991" s="1">
        <f>BILANCA!E13</f>
        <v>676927.09000000008</v>
      </c>
      <c r="E991" s="1">
        <v>0</v>
      </c>
      <c r="F991" s="1">
        <v>0</v>
      </c>
      <c r="G991" s="2">
        <f t="shared" si="22"/>
        <v>16248.051440000003</v>
      </c>
      <c r="H991" s="2">
        <f t="shared" si="19"/>
        <v>0.34000000020023435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665844.05000000005</v>
      </c>
      <c r="D993" s="1">
        <f>BILANCA!E15</f>
        <v>665844.05000000005</v>
      </c>
      <c r="E993" s="1">
        <v>0</v>
      </c>
      <c r="F993" s="1">
        <v>0</v>
      </c>
      <c r="G993" s="2">
        <f t="shared" si="22"/>
        <v>19975.321500000002</v>
      </c>
      <c r="H993" s="2">
        <f t="shared" si="19"/>
        <v>0.10000000009313226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18013.16</v>
      </c>
      <c r="D995" s="1">
        <f>BILANCA!E17</f>
        <v>18013.16</v>
      </c>
      <c r="E995" s="1">
        <v>0</v>
      </c>
      <c r="F995" s="1">
        <v>0</v>
      </c>
      <c r="G995" s="2">
        <f t="shared" si="22"/>
        <v>648.47375999999997</v>
      </c>
      <c r="H995" s="2">
        <f t="shared" si="19"/>
        <v>0.31999999999970896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6704.96</v>
      </c>
      <c r="D996" s="1">
        <f>BILANCA!E18</f>
        <v>6930.12</v>
      </c>
      <c r="E996" s="1">
        <v>0</v>
      </c>
      <c r="F996" s="1">
        <v>0</v>
      </c>
      <c r="G996" s="2">
        <f t="shared" si="22"/>
        <v>267.3476</v>
      </c>
      <c r="H996" s="2">
        <f t="shared" si="19"/>
        <v>0.15999999999985448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39559.01999999999</v>
      </c>
      <c r="D997" s="1">
        <f>BILANCA!E19</f>
        <v>41442.600000000035</v>
      </c>
      <c r="E997" s="1">
        <v>0</v>
      </c>
      <c r="F997" s="1">
        <v>0</v>
      </c>
      <c r="G997" s="2">
        <f t="shared" si="22"/>
        <v>1714.2190800000008</v>
      </c>
      <c r="H997" s="2">
        <f t="shared" si="19"/>
        <v>0.41999999995459802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178361.8</v>
      </c>
      <c r="D998" s="1">
        <f>BILANCA!E20</f>
        <v>194504.76</v>
      </c>
      <c r="E998" s="1">
        <v>0</v>
      </c>
      <c r="F998" s="1">
        <v>0</v>
      </c>
      <c r="G998" s="2">
        <f t="shared" si="22"/>
        <v>8510.5697999999993</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12032.15</v>
      </c>
      <c r="D999" s="1">
        <f>BILANCA!E21</f>
        <v>12032.15</v>
      </c>
      <c r="E999" s="1">
        <v>0</v>
      </c>
      <c r="F999" s="1">
        <v>0</v>
      </c>
      <c r="G999" s="2">
        <f t="shared" si="22"/>
        <v>577.54319999999996</v>
      </c>
      <c r="H999" s="2">
        <f t="shared" si="19"/>
        <v>0.2999999999992724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14980.62</v>
      </c>
      <c r="D1000" s="1">
        <f>BILANCA!E22</f>
        <v>17930.3</v>
      </c>
      <c r="E1000" s="1">
        <v>0</v>
      </c>
      <c r="F1000" s="1">
        <v>0</v>
      </c>
      <c r="G1000" s="2">
        <f t="shared" si="22"/>
        <v>864.30074000000013</v>
      </c>
      <c r="H1000" s="2">
        <f t="shared" si="19"/>
        <v>0.67999999999847205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1907.6</v>
      </c>
      <c r="D1001" s="1">
        <f>BILANCA!E23</f>
        <v>1907.6</v>
      </c>
      <c r="E1001" s="1">
        <v>0</v>
      </c>
      <c r="F1001" s="1">
        <v>0</v>
      </c>
      <c r="G1001" s="2">
        <f t="shared" si="22"/>
        <v>103.01039999999999</v>
      </c>
      <c r="H1001" s="2">
        <f t="shared" si="19"/>
        <v>0.8000000000001819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11179.43</v>
      </c>
      <c r="D1002" s="1">
        <f>BILANCA!E24</f>
        <v>11179.43</v>
      </c>
      <c r="E1002" s="1">
        <v>0</v>
      </c>
      <c r="F1002" s="1">
        <v>0</v>
      </c>
      <c r="G1002" s="2">
        <f t="shared" si="22"/>
        <v>637.22750999999994</v>
      </c>
      <c r="H1002" s="2">
        <f t="shared" si="19"/>
        <v>0.86000000000058208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10234.14</v>
      </c>
      <c r="D1003" s="1">
        <f>BILANCA!E25</f>
        <v>10234.14</v>
      </c>
      <c r="E1003" s="1">
        <v>0</v>
      </c>
      <c r="F1003" s="1">
        <v>0</v>
      </c>
      <c r="G1003" s="2">
        <f t="shared" si="22"/>
        <v>614.0483999999999</v>
      </c>
      <c r="H1003" s="2">
        <f t="shared" si="19"/>
        <v>0.27999999999883585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29114.46</v>
      </c>
      <c r="D1004" s="1">
        <f>BILANCA!E26</f>
        <v>29114.46</v>
      </c>
      <c r="E1004" s="1">
        <v>0</v>
      </c>
      <c r="F1004" s="1">
        <v>0</v>
      </c>
      <c r="G1004" s="2">
        <f t="shared" si="22"/>
        <v>1834.2109800000003</v>
      </c>
      <c r="H1004" s="2">
        <f t="shared" si="19"/>
        <v>0.91999999999825377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218251.18</v>
      </c>
      <c r="D1006" s="1">
        <f>BILANCA!E28</f>
        <v>235460.24</v>
      </c>
      <c r="E1006" s="1">
        <v>0</v>
      </c>
      <c r="F1006" s="1">
        <v>0</v>
      </c>
      <c r="G1006" s="2">
        <f t="shared" si="22"/>
        <v>15850.948179999999</v>
      </c>
      <c r="H1006" s="2">
        <f t="shared" si="19"/>
        <v>0.41999999998370185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22533.789999999994</v>
      </c>
      <c r="D1007" s="1">
        <f>BILANCA!E29</f>
        <v>31329.61</v>
      </c>
      <c r="E1007" s="1">
        <v>0</v>
      </c>
      <c r="F1007" s="1">
        <v>0</v>
      </c>
      <c r="G1007" s="2">
        <f t="shared" si="22"/>
        <v>2044.6322399999999</v>
      </c>
      <c r="H1007" s="2">
        <f t="shared" si="19"/>
        <v>0.60000000000582077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91731.7</v>
      </c>
      <c r="D1008" s="1">
        <f>BILANCA!E30</f>
        <v>99730.59</v>
      </c>
      <c r="E1008" s="1">
        <v>0</v>
      </c>
      <c r="F1008" s="1">
        <v>0</v>
      </c>
      <c r="G1008" s="2">
        <f t="shared" si="22"/>
        <v>7279.8220000000001</v>
      </c>
      <c r="H1008" s="2">
        <f t="shared" si="19"/>
        <v>0.71000000000640284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69197.91</v>
      </c>
      <c r="D1012" s="1">
        <f>BILANCA!E34</f>
        <v>68400.98</v>
      </c>
      <c r="E1012" s="1">
        <v>0</v>
      </c>
      <c r="F1012" s="1">
        <v>0</v>
      </c>
      <c r="G1012" s="2">
        <f t="shared" si="22"/>
        <v>5973.9962300000007</v>
      </c>
      <c r="H1012" s="2">
        <f t="shared" si="19"/>
        <v>0.11000000000058208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21465.4</v>
      </c>
      <c r="D1013" s="1">
        <f>BILANCA!E35</f>
        <v>21804.09</v>
      </c>
      <c r="E1013" s="1">
        <v>0</v>
      </c>
      <c r="F1013" s="1">
        <v>0</v>
      </c>
      <c r="G1013" s="2">
        <f t="shared" si="22"/>
        <v>1952.2074</v>
      </c>
      <c r="H1013" s="2">
        <f t="shared" si="19"/>
        <v>0.49000000000160071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21465.4</v>
      </c>
      <c r="D1014" s="1">
        <f>BILANCA!E36</f>
        <v>21804.09</v>
      </c>
      <c r="E1014" s="1">
        <v>0</v>
      </c>
      <c r="F1014" s="1">
        <v>0</v>
      </c>
      <c r="G1014" s="2">
        <f t="shared" si="22"/>
        <v>2017.28098</v>
      </c>
      <c r="H1014" s="2">
        <f t="shared" si="19"/>
        <v>0.49000000000160071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13580.820000000002</v>
      </c>
      <c r="D1023" s="1">
        <f>BILANCA!E45</f>
        <v>13230.62</v>
      </c>
      <c r="E1023" s="1">
        <v>0</v>
      </c>
      <c r="F1023" s="1">
        <v>0</v>
      </c>
      <c r="G1023" s="2">
        <f t="shared" si="22"/>
        <v>1601.6824000000001</v>
      </c>
      <c r="H1023" s="2">
        <f t="shared" si="19"/>
        <v>0.55999999999767169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17115</v>
      </c>
      <c r="D1025" s="1">
        <f>BILANCA!E47</f>
        <v>17115</v>
      </c>
      <c r="E1025" s="1">
        <v>0</v>
      </c>
      <c r="F1025" s="1">
        <v>0</v>
      </c>
      <c r="G1025" s="2">
        <f t="shared" si="22"/>
        <v>2156.4900000000002</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96.22</v>
      </c>
      <c r="D1027" s="1">
        <f>BILANCA!E49</f>
        <v>96.22</v>
      </c>
      <c r="E1027" s="1">
        <v>0</v>
      </c>
      <c r="F1027" s="1">
        <v>0</v>
      </c>
      <c r="G1027" s="2">
        <f t="shared" si="22"/>
        <v>12.701039999999999</v>
      </c>
      <c r="H1027" s="2">
        <f t="shared" si="19"/>
        <v>0.43999999999999773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3630.4</v>
      </c>
      <c r="D1028" s="1">
        <f>BILANCA!E50</f>
        <v>3980.6</v>
      </c>
      <c r="E1028" s="1">
        <v>0</v>
      </c>
      <c r="F1028" s="1">
        <v>0</v>
      </c>
      <c r="G1028" s="2">
        <f t="shared" si="22"/>
        <v>521.62199999999996</v>
      </c>
      <c r="H1028" s="2">
        <f t="shared" si="19"/>
        <v>0.8000000000001819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24848.1</v>
      </c>
      <c r="D1032" s="1">
        <f>BILANCA!E54</f>
        <v>29619.58</v>
      </c>
      <c r="E1032" s="1">
        <v>0</v>
      </c>
      <c r="F1032" s="1">
        <v>0</v>
      </c>
      <c r="G1032" s="2">
        <f t="shared" si="22"/>
        <v>4120.275740000001</v>
      </c>
      <c r="H1032" s="2">
        <f t="shared" si="19"/>
        <v>0.51999999999679858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24848.1</v>
      </c>
      <c r="D1033" s="1">
        <f>BILANCA!E55</f>
        <v>29619.58</v>
      </c>
      <c r="E1033" s="1">
        <v>0</v>
      </c>
      <c r="F1033" s="1">
        <v>0</v>
      </c>
      <c r="G1033" s="2">
        <f t="shared" si="22"/>
        <v>4204.3630000000003</v>
      </c>
      <c r="H1033" s="2">
        <f t="shared" si="19"/>
        <v>0.51999999999679858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104732.98</v>
      </c>
      <c r="D1046" s="1">
        <f>BILANCA!E68</f>
        <v>179031.42</v>
      </c>
      <c r="E1046" s="1">
        <v>0</v>
      </c>
      <c r="F1046" s="1">
        <v>0</v>
      </c>
      <c r="G1046" s="2">
        <f t="shared" si="22"/>
        <v>29156.13666</v>
      </c>
      <c r="H1046" s="2">
        <f t="shared" si="19"/>
        <v>0.44000000001688022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2430.35</v>
      </c>
      <c r="D1047" s="1">
        <f>BILANCA!E69</f>
        <v>64899.4</v>
      </c>
      <c r="E1047" s="1">
        <v>0</v>
      </c>
      <c r="F1047" s="1">
        <v>0</v>
      </c>
      <c r="G1047" s="2">
        <f t="shared" si="22"/>
        <v>8462.6656000000003</v>
      </c>
      <c r="H1047" s="2">
        <f t="shared" si="19"/>
        <v>0.75000000000136424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2425.17</v>
      </c>
      <c r="D1048" s="1">
        <f>BILANCA!E70</f>
        <v>64659.75</v>
      </c>
      <c r="E1048" s="1">
        <v>0</v>
      </c>
      <c r="F1048" s="1">
        <v>0</v>
      </c>
      <c r="G1048" s="2">
        <f t="shared" si="22"/>
        <v>8563.4035499999991</v>
      </c>
      <c r="H1048" s="2">
        <f t="shared" si="19"/>
        <v>0.42000000000007276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2425.17</v>
      </c>
      <c r="D1050" s="1">
        <f>BILANCA!E72</f>
        <v>64659.75</v>
      </c>
      <c r="E1050" s="1">
        <v>0</v>
      </c>
      <c r="F1050" s="1">
        <v>0</v>
      </c>
      <c r="G1050" s="2">
        <f t="shared" si="22"/>
        <v>8826.892890000001</v>
      </c>
      <c r="H1050" s="2">
        <f t="shared" si="19"/>
        <v>0.42000000000007276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5.18</v>
      </c>
      <c r="D1054" s="1">
        <f>BILANCA!E76</f>
        <v>239.65</v>
      </c>
      <c r="E1054" s="1">
        <v>0</v>
      </c>
      <c r="F1054" s="1">
        <v>0</v>
      </c>
      <c r="G1054" s="2">
        <f t="shared" si="22"/>
        <v>34.39808</v>
      </c>
      <c r="H1054" s="2">
        <f t="shared" si="19"/>
        <v>0.52999999999999403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9046.17</v>
      </c>
      <c r="D1056" s="1">
        <f>BILANCA!E78</f>
        <v>9575.65</v>
      </c>
      <c r="E1056" s="1">
        <v>0</v>
      </c>
      <c r="F1056" s="1">
        <v>0</v>
      </c>
      <c r="G1056" s="2">
        <f t="shared" si="22"/>
        <v>2058.4153099999999</v>
      </c>
      <c r="H1056" s="2">
        <f t="shared" si="19"/>
        <v>0.52000000000043656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9046.17</v>
      </c>
      <c r="D1064" s="1">
        <f>BILANCA!E86</f>
        <v>9575.65</v>
      </c>
      <c r="E1064" s="1">
        <v>0</v>
      </c>
      <c r="F1064" s="1">
        <v>0</v>
      </c>
      <c r="G1064" s="2">
        <f t="shared" si="22"/>
        <v>2283.9950699999999</v>
      </c>
      <c r="H1064" s="2">
        <f t="shared" si="19"/>
        <v>0.52000000000043656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2743.79</v>
      </c>
      <c r="D1124" s="1">
        <f>BILANCA!E146</f>
        <v>2559.0500000000002</v>
      </c>
      <c r="E1124" s="1">
        <v>0</v>
      </c>
      <c r="F1124" s="1">
        <v>0</v>
      </c>
      <c r="G1124" s="2">
        <f t="shared" si="22"/>
        <v>1108.52649</v>
      </c>
      <c r="H1124" s="2">
        <f t="shared" si="23"/>
        <v>0.26000000000021828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2743.79</v>
      </c>
      <c r="D1138" s="1">
        <f>BILANCA!E160</f>
        <v>2559.0500000000002</v>
      </c>
      <c r="E1138" s="1">
        <v>0</v>
      </c>
      <c r="F1138" s="1">
        <v>0</v>
      </c>
      <c r="G1138" s="2">
        <f t="shared" si="22"/>
        <v>1218.59295</v>
      </c>
      <c r="H1138" s="2">
        <f t="shared" si="23"/>
        <v>0.26000000000021828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90512.67</v>
      </c>
      <c r="D1148" s="1">
        <f>BILANCA!E170</f>
        <v>101997.32</v>
      </c>
      <c r="E1148" s="1">
        <v>0</v>
      </c>
      <c r="F1148" s="1">
        <v>0</v>
      </c>
      <c r="G1148" s="2">
        <f t="shared" si="22"/>
        <v>48593.706150000005</v>
      </c>
      <c r="H1148" s="2">
        <f t="shared" si="23"/>
        <v>0.65000000000873115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90512.67</v>
      </c>
      <c r="D1151" s="1">
        <f>BILANCA!E173</f>
        <v>101997.32</v>
      </c>
      <c r="E1151" s="1">
        <v>0</v>
      </c>
      <c r="F1151" s="1">
        <v>0</v>
      </c>
      <c r="G1151" s="2">
        <f t="shared" si="22"/>
        <v>49477.228080000001</v>
      </c>
      <c r="H1151" s="2">
        <f t="shared" si="23"/>
        <v>0.65000000000873115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879024.26</v>
      </c>
      <c r="D1152" s="1">
        <f>BILANCA!E175</f>
        <v>963765.43</v>
      </c>
      <c r="E1152" s="1">
        <v>0</v>
      </c>
      <c r="F1152" s="1">
        <v>0</v>
      </c>
      <c r="G1152" s="2">
        <f t="shared" si="22"/>
        <v>474307.8152800001</v>
      </c>
      <c r="H1152" s="2">
        <f t="shared" si="23"/>
        <v>0.69000000006053597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100275.54</v>
      </c>
      <c r="D1153" s="1">
        <f>BILANCA!E176</f>
        <v>114007.02999999998</v>
      </c>
      <c r="E1153" s="1">
        <v>0</v>
      </c>
      <c r="F1153" s="1">
        <v>0</v>
      </c>
      <c r="G1153" s="2">
        <f t="shared" si="22"/>
        <v>55809.231999999989</v>
      </c>
      <c r="H1153" s="2">
        <f t="shared" si="23"/>
        <v>0.48999999999068677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100275.54</v>
      </c>
      <c r="D1154" s="1">
        <f>BILANCA!E177</f>
        <v>114007.02999999998</v>
      </c>
      <c r="E1154" s="1">
        <v>0</v>
      </c>
      <c r="F1154" s="1">
        <v>0</v>
      </c>
      <c r="G1154" s="2">
        <f t="shared" si="22"/>
        <v>56137.521599999993</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88820.08</v>
      </c>
      <c r="D1155" s="1">
        <f>BILANCA!E178</f>
        <v>101717.26</v>
      </c>
      <c r="E1155" s="1">
        <v>0</v>
      </c>
      <c r="F1155" s="1">
        <v>0</v>
      </c>
      <c r="G1155" s="2">
        <f t="shared" si="22"/>
        <v>50267.791199999992</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2409.29</v>
      </c>
      <c r="D1156" s="1">
        <f>BILANCA!E179</f>
        <v>2600.4699999999998</v>
      </c>
      <c r="E1156" s="1">
        <v>0</v>
      </c>
      <c r="F1156" s="1">
        <v>0</v>
      </c>
      <c r="G1156" s="2">
        <f t="shared" si="22"/>
        <v>1316.5697899999998</v>
      </c>
      <c r="H1156" s="2">
        <f t="shared" si="23"/>
        <v>0.75999999999976353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113.65</v>
      </c>
      <c r="E1157" s="1">
        <v>0</v>
      </c>
      <c r="F1157" s="1">
        <v>0</v>
      </c>
      <c r="G1157" s="2">
        <f t="shared" si="22"/>
        <v>39.550199999999997</v>
      </c>
      <c r="H1157" s="2">
        <f t="shared" si="23"/>
        <v>0.34999999999999432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113.65</v>
      </c>
      <c r="E1160" s="1">
        <v>0</v>
      </c>
      <c r="F1160" s="1">
        <v>0</v>
      </c>
      <c r="G1160" s="2">
        <f t="shared" si="22"/>
        <v>40.232100000000003</v>
      </c>
      <c r="H1160" s="2">
        <f t="shared" si="23"/>
        <v>0.34999999999999432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9046.17</v>
      </c>
      <c r="D1165" s="1">
        <f>BILANCA!E188</f>
        <v>9575.65</v>
      </c>
      <c r="E1165" s="1">
        <v>0</v>
      </c>
      <c r="F1165" s="1">
        <v>0</v>
      </c>
      <c r="G1165" s="2">
        <f t="shared" si="22"/>
        <v>5131.9395399999994</v>
      </c>
      <c r="H1165" s="2">
        <f t="shared" si="23"/>
        <v>0.52000000000043656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778748.72</v>
      </c>
      <c r="D1214" s="1">
        <f>BILANCA!E237</f>
        <v>849758.4</v>
      </c>
      <c r="E1214" s="1">
        <v>0</v>
      </c>
      <c r="F1214" s="1">
        <v>0</v>
      </c>
      <c r="G1214" s="2">
        <f t="shared" si="22"/>
        <v>572479.33512000006</v>
      </c>
      <c r="H1214" s="2">
        <f t="shared" si="23"/>
        <v>0.68000000005122274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780654.89</v>
      </c>
      <c r="D1215" s="1">
        <f>BILANCA!E238</f>
        <v>788356.11</v>
      </c>
      <c r="E1215" s="1">
        <v>0</v>
      </c>
      <c r="F1215" s="1">
        <v>0</v>
      </c>
      <c r="G1215" s="2">
        <f t="shared" si="22"/>
        <v>546909.16952</v>
      </c>
      <c r="H1215" s="2">
        <f t="shared" si="23"/>
        <v>0.21999999997206032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780654.89</v>
      </c>
      <c r="D1216" s="1">
        <f>BILANCA!E239</f>
        <v>788356.11</v>
      </c>
      <c r="E1216" s="1">
        <v>0</v>
      </c>
      <c r="F1216" s="1">
        <v>0</v>
      </c>
      <c r="G1216" s="2">
        <f t="shared" si="22"/>
        <v>549266.53662999999</v>
      </c>
      <c r="H1216" s="2">
        <f t="shared" si="23"/>
        <v>0.21999999997206032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780654.89</v>
      </c>
      <c r="D1217" s="1">
        <f>BILANCA!E240</f>
        <v>788356.11</v>
      </c>
      <c r="E1217" s="1">
        <v>0</v>
      </c>
      <c r="F1217" s="1">
        <v>0</v>
      </c>
      <c r="G1217" s="2">
        <f t="shared" si="22"/>
        <v>551623.90373999998</v>
      </c>
      <c r="H1217" s="2">
        <f t="shared" si="23"/>
        <v>0.21999999997206032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-1906.17</v>
      </c>
      <c r="D1222" s="1">
        <f>BILANCA!E245</f>
        <v>61402.29</v>
      </c>
      <c r="E1222" s="1">
        <v>0</v>
      </c>
      <c r="F1222" s="1">
        <v>0</v>
      </c>
      <c r="G1222" s="2">
        <f t="shared" si="22"/>
        <v>28894.719990000001</v>
      </c>
      <c r="H1222" s="2">
        <f t="shared" si="23"/>
        <v>0.46000000000094587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61402.29</v>
      </c>
      <c r="E1223" s="1">
        <v>0</v>
      </c>
      <c r="F1223" s="1">
        <v>0</v>
      </c>
      <c r="G1223" s="2">
        <f t="shared" si="22"/>
        <v>29473.099200000001</v>
      </c>
      <c r="H1223" s="2">
        <f t="shared" si="23"/>
        <v>0.29000000000087311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61402.29</v>
      </c>
      <c r="E1224" s="1">
        <v>0</v>
      </c>
      <c r="F1224" s="1">
        <v>0</v>
      </c>
      <c r="G1224" s="2">
        <f t="shared" si="22"/>
        <v>29595.903780000001</v>
      </c>
      <c r="H1224" s="2">
        <f t="shared" si="23"/>
        <v>0.29000000000087311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1906.17</v>
      </c>
      <c r="D1227" s="1">
        <f>BILANCA!E250</f>
        <v>0</v>
      </c>
      <c r="E1227" s="1">
        <v>0</v>
      </c>
      <c r="F1227" s="1">
        <v>0</v>
      </c>
      <c r="G1227" s="2">
        <f t="shared" si="22"/>
        <v>465.10548</v>
      </c>
      <c r="H1227" s="2">
        <f t="shared" si="23"/>
        <v>0.17000000000007276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1906.17</v>
      </c>
      <c r="D1228" s="1">
        <f>BILANCA!E251</f>
        <v>0</v>
      </c>
      <c r="E1228" s="1">
        <v>0</v>
      </c>
      <c r="F1228" s="1">
        <v>0</v>
      </c>
      <c r="G1228" s="2">
        <f t="shared" si="22"/>
        <v>467.01165000000003</v>
      </c>
      <c r="H1228" s="2">
        <f t="shared" si="23"/>
        <v>0.17000000000007276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16395.84</v>
      </c>
      <c r="D1236" s="1">
        <f>BILANCA!E259</f>
        <v>0</v>
      </c>
      <c r="E1236" s="1">
        <v>0</v>
      </c>
      <c r="F1236" s="1">
        <v>0</v>
      </c>
      <c r="G1236" s="2">
        <f t="shared" si="22"/>
        <v>4148.1475200000004</v>
      </c>
      <c r="H1236" s="2">
        <f t="shared" si="23"/>
        <v>0.15999999999985448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16395.84</v>
      </c>
      <c r="D1237" s="1">
        <f>BILANCA!E260</f>
        <v>0</v>
      </c>
      <c r="E1237" s="1">
        <v>0</v>
      </c>
      <c r="F1237" s="1">
        <v>0</v>
      </c>
      <c r="G1237" s="2">
        <f t="shared" si="22"/>
        <v>4164.5433599999997</v>
      </c>
      <c r="H1237" s="2">
        <f t="shared" si="23"/>
        <v>0.15999999999985448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1309.05</v>
      </c>
      <c r="D1240" s="1">
        <f>BILANCA!E264</f>
        <v>1309.05</v>
      </c>
      <c r="E1240" s="1">
        <v>0</v>
      </c>
      <c r="F1240" s="1">
        <v>0</v>
      </c>
      <c r="G1240" s="2">
        <f t="shared" si="22"/>
        <v>1009.2775499999999</v>
      </c>
      <c r="H1240" s="2">
        <f t="shared" si="23"/>
        <v>9.9999999999909051E-2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1434.74</v>
      </c>
      <c r="D1241" s="1">
        <f>BILANCA!E265</f>
        <v>1250</v>
      </c>
      <c r="E1241" s="1">
        <v>0</v>
      </c>
      <c r="F1241" s="1">
        <v>0</v>
      </c>
      <c r="G1241" s="2">
        <f t="shared" si="22"/>
        <v>1015.16292</v>
      </c>
      <c r="H1241" s="2">
        <f t="shared" si="23"/>
        <v>0.25999999999999091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9046.17</v>
      </c>
      <c r="D1244" s="1">
        <f>BILANCA!E268</f>
        <v>9575.65</v>
      </c>
      <c r="E1244" s="1">
        <v>0</v>
      </c>
      <c r="F1244" s="1">
        <v>0</v>
      </c>
      <c r="G1244" s="2">
        <f t="shared" si="24"/>
        <v>7359.5396700000001</v>
      </c>
      <c r="H1244" s="2">
        <f t="shared" si="23"/>
        <v>0.52000000000043656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716.7</v>
      </c>
      <c r="D1263" s="1">
        <f>BILANCA!E287</f>
        <v>716.7</v>
      </c>
      <c r="E1263" s="1">
        <v>0</v>
      </c>
      <c r="F1263" s="1">
        <v>0</v>
      </c>
      <c r="G1263" s="2">
        <f t="shared" si="24"/>
        <v>602.02800000000013</v>
      </c>
      <c r="H1263" s="2">
        <f t="shared" si="23"/>
        <v>0.59999999999990905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99558.84</v>
      </c>
      <c r="D1264" s="1">
        <f>BILANCA!E288</f>
        <v>113290.33</v>
      </c>
      <c r="E1264" s="1">
        <v>0</v>
      </c>
      <c r="F1264" s="1">
        <v>0</v>
      </c>
      <c r="G1264" s="2">
        <f t="shared" si="24"/>
        <v>91645.199500000002</v>
      </c>
      <c r="H1264" s="2">
        <f t="shared" si="23"/>
        <v>0.49000000000523869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1156782.6100000001</v>
      </c>
      <c r="D1408" s="1">
        <f>'RAS-funkcijski'!E114</f>
        <v>1333748.52</v>
      </c>
      <c r="E1408" s="1">
        <v>0</v>
      </c>
      <c r="F1408" s="1">
        <v>0</v>
      </c>
      <c r="G1408" s="2">
        <f t="shared" si="24"/>
        <v>420670.76150000002</v>
      </c>
      <c r="H1408" s="2">
        <f t="shared" si="27"/>
        <v>0.86999999987892807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1156782.6100000001</v>
      </c>
      <c r="D1412" s="1">
        <f>'RAS-funkcijski'!E118</f>
        <v>1333748.52</v>
      </c>
      <c r="E1412" s="1">
        <v>0</v>
      </c>
      <c r="F1412" s="1">
        <v>0</v>
      </c>
      <c r="G1412" s="2">
        <f t="shared" si="24"/>
        <v>435967.88010000007</v>
      </c>
      <c r="H1412" s="2">
        <f t="shared" si="27"/>
        <v>0.86999999987892807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1156782.6100000001</v>
      </c>
      <c r="D1414" s="1">
        <f>'RAS-funkcijski'!E120</f>
        <v>1333748.52</v>
      </c>
      <c r="E1414" s="1">
        <v>0</v>
      </c>
      <c r="F1414" s="1">
        <v>0</v>
      </c>
      <c r="G1414" s="2">
        <f t="shared" si="24"/>
        <v>443616.43940000003</v>
      </c>
      <c r="H1414" s="2">
        <f t="shared" si="27"/>
        <v>0.86999999987892807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1156782.6100000001</v>
      </c>
      <c r="D1435" s="13">
        <f>'RAS-funkcijski'!E141</f>
        <v>1333748.52</v>
      </c>
      <c r="E1435" s="13">
        <v>0</v>
      </c>
      <c r="F1435" s="13">
        <v>0</v>
      </c>
      <c r="G1435" s="14">
        <f t="shared" si="24"/>
        <v>523926.31205000007</v>
      </c>
      <c r="H1435" s="14">
        <f t="shared" si="27"/>
        <v>0.86999999987892807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19383.919999999998</v>
      </c>
      <c r="D1436" s="6">
        <f>'P-VRIO'!E5</f>
        <v>0</v>
      </c>
      <c r="E1436" s="6">
        <v>0</v>
      </c>
      <c r="F1436" s="6">
        <v>0</v>
      </c>
      <c r="G1436" s="7">
        <f t="shared" si="24"/>
        <v>19.38392</v>
      </c>
      <c r="H1436" s="7">
        <f t="shared" si="27"/>
        <v>8.000000000174623E-2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19383.919999999998</v>
      </c>
      <c r="D1453" s="1">
        <f>'P-VRIO'!E22</f>
        <v>0</v>
      </c>
      <c r="E1453" s="1">
        <v>0</v>
      </c>
      <c r="F1453" s="1">
        <v>0</v>
      </c>
      <c r="G1453" s="2">
        <f t="shared" si="24"/>
        <v>348.91055999999992</v>
      </c>
      <c r="H1453" s="2">
        <f t="shared" si="27"/>
        <v>8.000000000174623E-2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19383.919999999998</v>
      </c>
      <c r="D1454" s="1">
        <f>'P-VRIO'!E23</f>
        <v>0</v>
      </c>
      <c r="E1454" s="1">
        <v>0</v>
      </c>
      <c r="F1454" s="1">
        <v>0</v>
      </c>
      <c r="G1454" s="2">
        <f t="shared" si="24"/>
        <v>368.29447999999996</v>
      </c>
      <c r="H1454" s="2">
        <f t="shared" si="27"/>
        <v>8.000000000174623E-2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19383.919999999998</v>
      </c>
      <c r="D1456" s="1">
        <f>'P-VRIO'!E25</f>
        <v>0</v>
      </c>
      <c r="E1456" s="1">
        <v>0</v>
      </c>
      <c r="F1456" s="1">
        <v>0</v>
      </c>
      <c r="G1456" s="2">
        <f t="shared" si="24"/>
        <v>407.06232</v>
      </c>
      <c r="H1456" s="2">
        <f t="shared" si="27"/>
        <v>8.000000000174623E-2</v>
      </c>
      <c r="I1456" s="10">
        <f t="shared" si="30"/>
        <v>32.564985600710827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100275.54</v>
      </c>
      <c r="D1480" s="6"/>
      <c r="E1480" s="6">
        <v>0</v>
      </c>
      <c r="F1480" s="6">
        <v>0</v>
      </c>
      <c r="G1480" s="7">
        <f t="shared" ref="G1480:G1580" si="34">B1480/1000*C1480</f>
        <v>100.27553999999999</v>
      </c>
      <c r="H1480" s="7">
        <f t="shared" ref="H1480:H1580" si="35">ABS(C1480-ROUND(C1480,0))</f>
        <v>0.46000000000640284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104244.15999999999</v>
      </c>
      <c r="D1481" s="1">
        <v>0</v>
      </c>
      <c r="E1481" s="1">
        <v>0</v>
      </c>
      <c r="F1481" s="1">
        <v>0</v>
      </c>
      <c r="G1481" s="2">
        <f t="shared" si="34"/>
        <v>208.48831999999999</v>
      </c>
      <c r="H1481" s="2">
        <f t="shared" si="35"/>
        <v>0.15999999998894054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529.48</v>
      </c>
      <c r="D1482" s="1">
        <v>0</v>
      </c>
      <c r="E1482" s="1">
        <v>0</v>
      </c>
      <c r="F1482" s="1">
        <v>0</v>
      </c>
      <c r="G1482" s="2">
        <f t="shared" si="34"/>
        <v>1.5884400000000001</v>
      </c>
      <c r="H1482" s="2">
        <f t="shared" si="35"/>
        <v>0.48000000000001819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103714.68</v>
      </c>
      <c r="D1483" s="1">
        <v>0</v>
      </c>
      <c r="E1483" s="1">
        <v>0</v>
      </c>
      <c r="F1483" s="1">
        <v>0</v>
      </c>
      <c r="G1483" s="2">
        <f t="shared" si="34"/>
        <v>414.85872000000001</v>
      </c>
      <c r="H1483" s="2">
        <f t="shared" si="35"/>
        <v>0.32000000000698492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101717.26</v>
      </c>
      <c r="D1484" s="1">
        <v>0</v>
      </c>
      <c r="E1484" s="1">
        <v>0</v>
      </c>
      <c r="F1484" s="1">
        <v>0</v>
      </c>
      <c r="G1484" s="2">
        <f t="shared" si="34"/>
        <v>508.58629999999999</v>
      </c>
      <c r="H1484" s="2">
        <f t="shared" si="35"/>
        <v>0.25999999999476131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1883.77</v>
      </c>
      <c r="D1485" s="1">
        <v>0</v>
      </c>
      <c r="E1485" s="1">
        <v>0</v>
      </c>
      <c r="F1485" s="1">
        <v>0</v>
      </c>
      <c r="G1485" s="2">
        <f t="shared" si="34"/>
        <v>11.302620000000001</v>
      </c>
      <c r="H1485" s="2">
        <f t="shared" si="35"/>
        <v>0.23000000000001819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113.65</v>
      </c>
      <c r="D1486" s="1">
        <v>0</v>
      </c>
      <c r="E1486" s="1">
        <v>0</v>
      </c>
      <c r="F1486" s="1">
        <v>0</v>
      </c>
      <c r="G1486" s="2">
        <f t="shared" si="34"/>
        <v>0.79555000000000009</v>
      </c>
      <c r="H1486" s="2">
        <f t="shared" si="35"/>
        <v>0.34999999999999432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90512.67</v>
      </c>
      <c r="D1499" s="1">
        <v>0</v>
      </c>
      <c r="E1499" s="1">
        <v>0</v>
      </c>
      <c r="F1499" s="1">
        <v>0</v>
      </c>
      <c r="G1499" s="2">
        <f t="shared" si="34"/>
        <v>1810.2534000000001</v>
      </c>
      <c r="H1499" s="2">
        <f t="shared" si="35"/>
        <v>0.33000000000174623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90512.67</v>
      </c>
      <c r="D1501" s="1">
        <v>0</v>
      </c>
      <c r="E1501" s="1">
        <v>0</v>
      </c>
      <c r="F1501" s="1">
        <v>0</v>
      </c>
      <c r="G1501" s="2">
        <f t="shared" si="34"/>
        <v>1991.2787399999997</v>
      </c>
      <c r="H1501" s="2">
        <f t="shared" si="35"/>
        <v>0.33000000000174623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88820.08</v>
      </c>
      <c r="D1502" s="1">
        <v>0</v>
      </c>
      <c r="E1502" s="1">
        <v>0</v>
      </c>
      <c r="F1502" s="1">
        <v>0</v>
      </c>
      <c r="G1502" s="2">
        <f t="shared" si="34"/>
        <v>2042.86184</v>
      </c>
      <c r="H1502" s="2">
        <f t="shared" si="35"/>
        <v>8.000000000174623E-2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1600.31</v>
      </c>
      <c r="D1503" s="1">
        <v>0</v>
      </c>
      <c r="E1503" s="1">
        <v>0</v>
      </c>
      <c r="F1503" s="1">
        <v>0</v>
      </c>
      <c r="G1503" s="2">
        <f t="shared" si="34"/>
        <v>38.407440000000001</v>
      </c>
      <c r="H1503" s="2">
        <f t="shared" si="35"/>
        <v>0.30999999999994543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92.28</v>
      </c>
      <c r="D1504" s="1">
        <v>0</v>
      </c>
      <c r="E1504" s="1">
        <v>0</v>
      </c>
      <c r="F1504" s="1">
        <v>0</v>
      </c>
      <c r="G1504" s="2">
        <f t="shared" si="34"/>
        <v>2.3069999999999999</v>
      </c>
      <c r="H1504" s="2">
        <f t="shared" si="35"/>
        <v>0.28000000000000114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114007.02999999998</v>
      </c>
      <c r="D1517" s="1">
        <v>0</v>
      </c>
      <c r="E1517" s="1">
        <v>0</v>
      </c>
      <c r="F1517" s="1">
        <v>0</v>
      </c>
      <c r="G1517" s="2">
        <f t="shared" si="34"/>
        <v>4332.267139999999</v>
      </c>
      <c r="H1517" s="2">
        <f t="shared" si="35"/>
        <v>2.9999999984283932E-2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716.7</v>
      </c>
      <c r="D1518" s="1">
        <v>0</v>
      </c>
      <c r="E1518" s="1">
        <v>0</v>
      </c>
      <c r="F1518" s="1">
        <v>0</v>
      </c>
      <c r="G1518" s="2">
        <f t="shared" si="34"/>
        <v>27.951300000000003</v>
      </c>
      <c r="H1518" s="2">
        <f t="shared" si="35"/>
        <v>0.29999999999995453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716.7</v>
      </c>
      <c r="D1524" s="1">
        <v>0</v>
      </c>
      <c r="E1524" s="1">
        <v>0</v>
      </c>
      <c r="F1524" s="1">
        <v>0</v>
      </c>
      <c r="G1524" s="2">
        <f t="shared" si="34"/>
        <v>32.2515</v>
      </c>
      <c r="H1524" s="2">
        <f t="shared" si="35"/>
        <v>0.29999999999995453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716.7</v>
      </c>
      <c r="D1530" s="1">
        <v>0</v>
      </c>
      <c r="E1530" s="1">
        <v>0</v>
      </c>
      <c r="F1530" s="1">
        <v>0</v>
      </c>
      <c r="G1530" s="2">
        <f t="shared" si="34"/>
        <v>36.551699999999997</v>
      </c>
      <c r="H1530" s="2">
        <f t="shared" si="35"/>
        <v>0.29999999999995453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716.7</v>
      </c>
      <c r="D1534" s="1">
        <v>0</v>
      </c>
      <c r="E1534" s="1">
        <v>0</v>
      </c>
      <c r="F1534" s="1">
        <v>0</v>
      </c>
      <c r="G1534" s="2">
        <f t="shared" si="34"/>
        <v>39.418500000000002</v>
      </c>
      <c r="H1534" s="2">
        <f t="shared" si="35"/>
        <v>0.29999999999995453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113290.32999999999</v>
      </c>
      <c r="D1576" s="1">
        <v>0</v>
      </c>
      <c r="E1576" s="1">
        <v>0</v>
      </c>
      <c r="F1576" s="1">
        <v>0</v>
      </c>
      <c r="G1576" s="2">
        <f t="shared" si="34"/>
        <v>10989.162009999998</v>
      </c>
      <c r="H1576" s="2">
        <f t="shared" si="35"/>
        <v>0.32999999998719431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9575.65</v>
      </c>
      <c r="D1577" s="1">
        <v>0</v>
      </c>
      <c r="E1577" s="1">
        <v>0</v>
      </c>
      <c r="F1577" s="1">
        <v>0</v>
      </c>
      <c r="G1577" s="2">
        <f t="shared" si="34"/>
        <v>938.41369999999995</v>
      </c>
      <c r="H1577" s="2">
        <f t="shared" si="35"/>
        <v>0.3500000000003638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103714.68</v>
      </c>
      <c r="D1578" s="1">
        <v>0</v>
      </c>
      <c r="E1578" s="1">
        <v>0</v>
      </c>
      <c r="F1578" s="1">
        <v>0</v>
      </c>
      <c r="G1578" s="2">
        <f t="shared" si="34"/>
        <v>10267.75332</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17554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1119884.06</v>
      </c>
      <c r="I16" s="170">
        <f>'PR-RAS'!E6</f>
        <v>1392806.98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1156602.45</v>
      </c>
      <c r="I17" s="170">
        <f>'PR-RAS'!E151</f>
        <v>1310318.78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61402.289999999964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1906.1699999998164</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774291.28000000014</v>
      </c>
      <c r="I20" s="173">
        <f>BILANCA!E7</f>
        <v>784734.01000000013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104732.98</v>
      </c>
      <c r="I21" s="175">
        <f>BILANCA!E68</f>
        <v>179031.42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100275.54</v>
      </c>
      <c r="I22" s="175">
        <f>BILANCA!E176</f>
        <v>114007.02999999998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778748.72</v>
      </c>
      <c r="I23" s="177">
        <f>BILANCA!E237</f>
        <v>849758.4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1156782.6100000001</v>
      </c>
      <c r="I27" s="175">
        <f>'RAS-funkcijski'!E114</f>
        <v>1333748.52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1156782.6100000001</v>
      </c>
      <c r="I28" s="179">
        <f>'RAS-funkcijski'!E141</f>
        <v>1333748.52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19383.919999999998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19383.919999999998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100275.54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114007.02999999998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716.7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113290.32999999999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1119884.06</v>
      </c>
      <c r="E6" s="51">
        <f>E7+E44+E50+E82+E106+E124+E133+E139</f>
        <v>1392806.98</v>
      </c>
      <c r="F6" s="52">
        <f t="shared" ref="F6:F131" si="0">IF(D6&lt;&gt;0,IF(E6/D6&gt;=100,"&gt;&gt;100",E6/D6*100),"-")</f>
        <v>124.37064065364052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1019581.37</v>
      </c>
      <c r="E50" s="51">
        <f>E51+E54+E59+E62+E65+E68+E71+E74+E77</f>
        <v>1271620.45</v>
      </c>
      <c r="F50" s="52">
        <f t="shared" si="0"/>
        <v>124.7198592889158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1011023.77</v>
      </c>
      <c r="E68" s="51">
        <f t="shared" si="15"/>
        <v>1215742.8499999999</v>
      </c>
      <c r="F68" s="52">
        <f t="shared" si="0"/>
        <v>120.2486910866596</v>
      </c>
    </row>
    <row r="69" spans="1:6" ht="12.75" customHeight="1" x14ac:dyDescent="0.2">
      <c r="A69" s="53" t="s">
        <v>184</v>
      </c>
      <c r="B69" s="85" t="s">
        <v>185</v>
      </c>
      <c r="C69" s="50" t="s">
        <v>184</v>
      </c>
      <c r="D69" s="242">
        <v>1010843.61</v>
      </c>
      <c r="E69" s="242">
        <v>1215404.1599999999</v>
      </c>
      <c r="F69" s="52">
        <f t="shared" si="0"/>
        <v>120.23661701734454</v>
      </c>
    </row>
    <row r="70" spans="1:6" ht="24" x14ac:dyDescent="0.2">
      <c r="A70" s="53" t="s">
        <v>186</v>
      </c>
      <c r="B70" s="85" t="s">
        <v>187</v>
      </c>
      <c r="C70" s="50" t="s">
        <v>186</v>
      </c>
      <c r="D70" s="242">
        <v>180.16</v>
      </c>
      <c r="E70" s="242">
        <v>338.69</v>
      </c>
      <c r="F70" s="52">
        <f t="shared" si="0"/>
        <v>187.99400532859681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8557.6</v>
      </c>
      <c r="E74" s="51">
        <f t="shared" si="17"/>
        <v>55877.599999999999</v>
      </c>
      <c r="F74" s="52">
        <f t="shared" si="0"/>
        <v>652.95877348789372</v>
      </c>
    </row>
    <row r="75" spans="1:6" ht="12.75" customHeight="1" x14ac:dyDescent="0.2">
      <c r="A75" s="53" t="s">
        <v>196</v>
      </c>
      <c r="B75" s="85" t="s">
        <v>197</v>
      </c>
      <c r="C75" s="50" t="s">
        <v>196</v>
      </c>
      <c r="D75" s="242">
        <v>8557.6</v>
      </c>
      <c r="E75" s="242">
        <v>55877.599999999999</v>
      </c>
      <c r="F75" s="52">
        <f t="shared" si="0"/>
        <v>652.95877348789372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0.23</v>
      </c>
      <c r="F82" s="52">
        <f t="shared" si="0"/>
        <v>383.33333333333337</v>
      </c>
    </row>
    <row r="83" spans="1:6" ht="12.75" customHeight="1" x14ac:dyDescent="0.2">
      <c r="A83" s="53">
        <v>641</v>
      </c>
      <c r="B83" s="85" t="s">
        <v>212</v>
      </c>
      <c r="C83" s="50" t="s">
        <v>213</v>
      </c>
      <c r="D83" s="51">
        <f t="shared" ref="D83:E83" si="20">SUM(D84:D90)</f>
        <v>0.06</v>
      </c>
      <c r="E83" s="51">
        <f t="shared" si="20"/>
        <v>0.23</v>
      </c>
      <c r="F83" s="52">
        <f t="shared" si="0"/>
        <v>383.33333333333337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0.23</v>
      </c>
      <c r="F85" s="52">
        <f t="shared" si="0"/>
        <v>383.33333333333337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750</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750</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750</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9063.16</v>
      </c>
      <c r="E124" s="51">
        <f t="shared" si="27"/>
        <v>14271.64</v>
      </c>
      <c r="F124" s="52">
        <f t="shared" si="0"/>
        <v>157.46869745210279</v>
      </c>
    </row>
    <row r="125" spans="1:6" ht="12.75" customHeight="1" x14ac:dyDescent="0.2">
      <c r="A125" s="53">
        <v>661</v>
      </c>
      <c r="B125" s="86" t="s">
        <v>296</v>
      </c>
      <c r="C125" s="50" t="s">
        <v>297</v>
      </c>
      <c r="D125" s="51">
        <f t="shared" ref="D125:E125" si="28">SUM(D126:D127)</f>
        <v>9063.16</v>
      </c>
      <c r="E125" s="51">
        <f t="shared" si="28"/>
        <v>14271.64</v>
      </c>
      <c r="F125" s="52">
        <f t="shared" si="0"/>
        <v>157.46869745210279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9063.16</v>
      </c>
      <c r="E127" s="242">
        <v>14271.64</v>
      </c>
      <c r="F127" s="52">
        <f t="shared" si="0"/>
        <v>157.46869745210279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88060.39</v>
      </c>
      <c r="E133" s="51">
        <f t="shared" si="30"/>
        <v>103508.8</v>
      </c>
      <c r="F133" s="52">
        <f t="shared" ref="F133:F223" si="31">IF(D133&lt;&gt;0,IF(E133/D133&gt;=100,"&gt;&gt;100",E133/D133*100),"-")</f>
        <v>117.54297249875908</v>
      </c>
    </row>
    <row r="134" spans="1:6" ht="24" x14ac:dyDescent="0.2">
      <c r="A134" s="53">
        <v>671</v>
      </c>
      <c r="B134" s="232" t="s">
        <v>314</v>
      </c>
      <c r="C134" s="50" t="s">
        <v>315</v>
      </c>
      <c r="D134" s="51">
        <f t="shared" ref="D134:E134" si="32">SUM(D135:D137)</f>
        <v>88060.39</v>
      </c>
      <c r="E134" s="51">
        <f t="shared" si="32"/>
        <v>103508.8</v>
      </c>
      <c r="F134" s="52">
        <f t="shared" si="31"/>
        <v>117.54297249875908</v>
      </c>
    </row>
    <row r="135" spans="1:6" ht="12.75" customHeight="1" x14ac:dyDescent="0.2">
      <c r="A135" s="53">
        <v>6711</v>
      </c>
      <c r="B135" s="85" t="s">
        <v>316</v>
      </c>
      <c r="C135" s="50" t="s">
        <v>317</v>
      </c>
      <c r="D135" s="242">
        <v>88060.39</v>
      </c>
      <c r="E135" s="242">
        <v>83898.32</v>
      </c>
      <c r="F135" s="52">
        <f t="shared" si="31"/>
        <v>95.273618479318571</v>
      </c>
    </row>
    <row r="136" spans="1:6" ht="24" x14ac:dyDescent="0.2">
      <c r="A136" s="53">
        <v>6712</v>
      </c>
      <c r="B136" s="232" t="s">
        <v>318</v>
      </c>
      <c r="C136" s="50" t="s">
        <v>319</v>
      </c>
      <c r="D136" s="242">
        <v>0</v>
      </c>
      <c r="E136" s="242">
        <v>19610.48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2429.08</v>
      </c>
      <c r="E139" s="51">
        <f t="shared" si="33"/>
        <v>3405.86</v>
      </c>
      <c r="F139" s="52">
        <f t="shared" si="31"/>
        <v>140.21193208951539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2429.08</v>
      </c>
      <c r="E150" s="242">
        <v>3405.86</v>
      </c>
      <c r="F150" s="52">
        <f t="shared" si="31"/>
        <v>140.21193208951539</v>
      </c>
    </row>
    <row r="151" spans="1:6" ht="12.75" customHeight="1" x14ac:dyDescent="0.2">
      <c r="A151" s="53">
        <v>3</v>
      </c>
      <c r="B151" s="85" t="s">
        <v>348</v>
      </c>
      <c r="C151" s="50" t="s">
        <v>56</v>
      </c>
      <c r="D151" s="51">
        <f t="shared" ref="D151:E151" si="35">D152+D163+D196+D215+D224+D252+D263</f>
        <v>1156602.45</v>
      </c>
      <c r="E151" s="51">
        <f t="shared" si="35"/>
        <v>1310318.78</v>
      </c>
      <c r="F151" s="52">
        <f t="shared" si="31"/>
        <v>113.29033411610014</v>
      </c>
    </row>
    <row r="152" spans="1:6" ht="12.75" customHeight="1" x14ac:dyDescent="0.2">
      <c r="A152" s="53">
        <v>31</v>
      </c>
      <c r="B152" s="85" t="s">
        <v>349</v>
      </c>
      <c r="C152" s="50" t="s">
        <v>35</v>
      </c>
      <c r="D152" s="51">
        <f t="shared" ref="D152:E152" si="36">D153+D158+D159</f>
        <v>1006440.88</v>
      </c>
      <c r="E152" s="51">
        <f t="shared" si="36"/>
        <v>1213279.99</v>
      </c>
      <c r="F152" s="52">
        <f t="shared" si="31"/>
        <v>120.55154099066405</v>
      </c>
    </row>
    <row r="153" spans="1:6" ht="12.75" customHeight="1" x14ac:dyDescent="0.2">
      <c r="A153" s="53">
        <v>311</v>
      </c>
      <c r="B153" s="85" t="s">
        <v>350</v>
      </c>
      <c r="C153" s="50" t="s">
        <v>351</v>
      </c>
      <c r="D153" s="51">
        <f t="shared" ref="D153:E153" si="37">SUM(D154:D157)</f>
        <v>835180.03</v>
      </c>
      <c r="E153" s="51">
        <f t="shared" si="37"/>
        <v>1007122.47</v>
      </c>
      <c r="F153" s="52">
        <f t="shared" si="31"/>
        <v>120.58747022483283</v>
      </c>
    </row>
    <row r="154" spans="1:6" ht="12.75" customHeight="1" x14ac:dyDescent="0.2">
      <c r="A154" s="53">
        <v>3111</v>
      </c>
      <c r="B154" s="85" t="s">
        <v>352</v>
      </c>
      <c r="C154" s="50" t="s">
        <v>353</v>
      </c>
      <c r="D154" s="242">
        <v>827115.54</v>
      </c>
      <c r="E154" s="242">
        <v>1000453.07</v>
      </c>
      <c r="F154" s="52">
        <f t="shared" si="31"/>
        <v>120.95687018527059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8064.49</v>
      </c>
      <c r="E156" s="242">
        <v>6669.4</v>
      </c>
      <c r="F156" s="52">
        <f t="shared" si="31"/>
        <v>82.700827950682552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32977.82</v>
      </c>
      <c r="E158" s="242">
        <v>39272</v>
      </c>
      <c r="F158" s="52">
        <f t="shared" si="31"/>
        <v>119.08610090054468</v>
      </c>
    </row>
    <row r="159" spans="1:6" ht="12.75" customHeight="1" x14ac:dyDescent="0.2">
      <c r="A159" s="53">
        <v>313</v>
      </c>
      <c r="B159" s="85" t="s">
        <v>362</v>
      </c>
      <c r="C159" s="50" t="s">
        <v>363</v>
      </c>
      <c r="D159" s="51">
        <f t="shared" ref="D159:E159" si="38">SUM(D160:D162)</f>
        <v>138283.03</v>
      </c>
      <c r="E159" s="51">
        <f t="shared" si="38"/>
        <v>166885.51999999999</v>
      </c>
      <c r="F159" s="52">
        <f t="shared" si="31"/>
        <v>120.68402030241887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138118.78</v>
      </c>
      <c r="E161" s="242">
        <v>166885.51999999999</v>
      </c>
      <c r="F161" s="52">
        <f t="shared" si="31"/>
        <v>120.82753699388309</v>
      </c>
    </row>
    <row r="162" spans="1:6" ht="12.75" customHeight="1" x14ac:dyDescent="0.2">
      <c r="A162" s="53">
        <v>3133</v>
      </c>
      <c r="B162" s="85" t="s">
        <v>367</v>
      </c>
      <c r="C162" s="50" t="s">
        <v>368</v>
      </c>
      <c r="D162" s="242">
        <v>164.25</v>
      </c>
      <c r="E162" s="242"/>
      <c r="F162" s="52">
        <f t="shared" si="31"/>
        <v>0</v>
      </c>
    </row>
    <row r="163" spans="1:6" ht="12.75" customHeight="1" x14ac:dyDescent="0.2">
      <c r="A163" s="53">
        <v>32</v>
      </c>
      <c r="B163" s="85" t="s">
        <v>369</v>
      </c>
      <c r="C163" s="50" t="s">
        <v>370</v>
      </c>
      <c r="D163" s="51">
        <f t="shared" ref="D163:E163" si="39">D164+D169+D177+D187+D188</f>
        <v>144285.81999999998</v>
      </c>
      <c r="E163" s="51">
        <f t="shared" si="39"/>
        <v>95751.38</v>
      </c>
      <c r="F163" s="52">
        <f t="shared" si="31"/>
        <v>66.362293952378707</v>
      </c>
    </row>
    <row r="164" spans="1:6" ht="12.75" customHeight="1" x14ac:dyDescent="0.2">
      <c r="A164" s="53">
        <v>321</v>
      </c>
      <c r="B164" s="85" t="s">
        <v>371</v>
      </c>
      <c r="C164" s="50" t="s">
        <v>372</v>
      </c>
      <c r="D164" s="51">
        <f t="shared" ref="D164:E164" si="40">SUM(D165:D168)</f>
        <v>34402.449999999997</v>
      </c>
      <c r="E164" s="51">
        <f t="shared" si="40"/>
        <v>27376.260000000002</v>
      </c>
      <c r="F164" s="52">
        <f t="shared" si="31"/>
        <v>79.576483651600398</v>
      </c>
    </row>
    <row r="165" spans="1:6" ht="12.75" customHeight="1" x14ac:dyDescent="0.2">
      <c r="A165" s="53">
        <v>3211</v>
      </c>
      <c r="B165" s="85" t="s">
        <v>373</v>
      </c>
      <c r="C165" s="50" t="s">
        <v>374</v>
      </c>
      <c r="D165" s="242">
        <v>11351.95</v>
      </c>
      <c r="E165" s="242">
        <v>6427.08</v>
      </c>
      <c r="F165" s="52">
        <f t="shared" si="31"/>
        <v>56.616528437845481</v>
      </c>
    </row>
    <row r="166" spans="1:6" ht="12.75" customHeight="1" x14ac:dyDescent="0.2">
      <c r="A166" s="53">
        <v>3212</v>
      </c>
      <c r="B166" s="85" t="s">
        <v>375</v>
      </c>
      <c r="C166" s="50" t="s">
        <v>376</v>
      </c>
      <c r="D166" s="242">
        <v>21487.14</v>
      </c>
      <c r="E166" s="242">
        <v>20574.18</v>
      </c>
      <c r="F166" s="52">
        <f t="shared" si="31"/>
        <v>95.751133003275442</v>
      </c>
    </row>
    <row r="167" spans="1:6" ht="12.75" customHeight="1" x14ac:dyDescent="0.2">
      <c r="A167" s="53">
        <v>3213</v>
      </c>
      <c r="B167" s="85" t="s">
        <v>377</v>
      </c>
      <c r="C167" s="50" t="s">
        <v>378</v>
      </c>
      <c r="D167" s="242">
        <v>1563.36</v>
      </c>
      <c r="E167" s="242">
        <v>375</v>
      </c>
      <c r="F167" s="52">
        <f t="shared" si="31"/>
        <v>23.986797666564325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30081.56</v>
      </c>
      <c r="E169" s="51">
        <f t="shared" si="41"/>
        <v>26596.15</v>
      </c>
      <c r="F169" s="52">
        <f t="shared" si="31"/>
        <v>88.413466588833828</v>
      </c>
    </row>
    <row r="170" spans="1:6" ht="12.75" customHeight="1" x14ac:dyDescent="0.2">
      <c r="A170" s="53">
        <v>3221</v>
      </c>
      <c r="B170" s="85" t="s">
        <v>383</v>
      </c>
      <c r="C170" s="50" t="s">
        <v>384</v>
      </c>
      <c r="D170" s="242">
        <v>9133.8799999999992</v>
      </c>
      <c r="E170" s="242">
        <v>7104.09</v>
      </c>
      <c r="F170" s="52">
        <f t="shared" si="31"/>
        <v>77.777352012507279</v>
      </c>
    </row>
    <row r="171" spans="1:6" ht="12.75" customHeight="1" x14ac:dyDescent="0.2">
      <c r="A171" s="53">
        <v>3222</v>
      </c>
      <c r="B171" s="85" t="s">
        <v>385</v>
      </c>
      <c r="C171" s="50" t="s">
        <v>386</v>
      </c>
      <c r="D171" s="242">
        <v>1210.3399999999999</v>
      </c>
      <c r="E171" s="242">
        <v>149.11000000000001</v>
      </c>
      <c r="F171" s="52">
        <f t="shared" si="31"/>
        <v>12.319678767949503</v>
      </c>
    </row>
    <row r="172" spans="1:6" ht="12.75" customHeight="1" x14ac:dyDescent="0.2">
      <c r="A172" s="53">
        <v>3223</v>
      </c>
      <c r="B172" s="85" t="s">
        <v>387</v>
      </c>
      <c r="C172" s="50" t="s">
        <v>388</v>
      </c>
      <c r="D172" s="242">
        <v>13185.69</v>
      </c>
      <c r="E172" s="242">
        <v>12236.82</v>
      </c>
      <c r="F172" s="52">
        <f t="shared" si="31"/>
        <v>92.803789562776004</v>
      </c>
    </row>
    <row r="173" spans="1:6" ht="12.75" customHeight="1" x14ac:dyDescent="0.2">
      <c r="A173" s="53">
        <v>3224</v>
      </c>
      <c r="B173" s="85" t="s">
        <v>389</v>
      </c>
      <c r="C173" s="50" t="s">
        <v>390</v>
      </c>
      <c r="D173" s="242">
        <v>2822.27</v>
      </c>
      <c r="E173" s="242">
        <v>1795.49</v>
      </c>
      <c r="F173" s="52">
        <f t="shared" si="31"/>
        <v>63.618647400851088</v>
      </c>
    </row>
    <row r="174" spans="1:6" ht="12.75" customHeight="1" x14ac:dyDescent="0.2">
      <c r="A174" s="53">
        <v>3225</v>
      </c>
      <c r="B174" s="85" t="s">
        <v>391</v>
      </c>
      <c r="C174" s="50" t="s">
        <v>392</v>
      </c>
      <c r="D174" s="242">
        <v>3654.39</v>
      </c>
      <c r="E174" s="242">
        <v>4912.03</v>
      </c>
      <c r="F174" s="52">
        <f t="shared" si="31"/>
        <v>134.41449872618961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74.989999999999995</v>
      </c>
      <c r="E176" s="242">
        <v>398.61</v>
      </c>
      <c r="F176" s="52">
        <f t="shared" si="31"/>
        <v>531.55087344979336</v>
      </c>
    </row>
    <row r="177" spans="1:6" ht="12.75" customHeight="1" x14ac:dyDescent="0.2">
      <c r="A177" s="53">
        <v>323</v>
      </c>
      <c r="B177" s="85" t="s">
        <v>397</v>
      </c>
      <c r="C177" s="50" t="s">
        <v>398</v>
      </c>
      <c r="D177" s="51">
        <f t="shared" ref="D177:E177" si="42">SUM(D178:D186)</f>
        <v>36081</v>
      </c>
      <c r="E177" s="51">
        <f t="shared" si="42"/>
        <v>33757.33</v>
      </c>
      <c r="F177" s="52">
        <f t="shared" si="31"/>
        <v>93.559851445359058</v>
      </c>
    </row>
    <row r="178" spans="1:6" ht="12.75" customHeight="1" x14ac:dyDescent="0.2">
      <c r="A178" s="53">
        <v>3231</v>
      </c>
      <c r="B178" s="85" t="s">
        <v>399</v>
      </c>
      <c r="C178" s="50" t="s">
        <v>400</v>
      </c>
      <c r="D178" s="242">
        <v>3107.91</v>
      </c>
      <c r="E178" s="242">
        <v>2991.31</v>
      </c>
      <c r="F178" s="52">
        <f t="shared" si="31"/>
        <v>96.248282607926228</v>
      </c>
    </row>
    <row r="179" spans="1:6" ht="12.75" customHeight="1" x14ac:dyDescent="0.2">
      <c r="A179" s="53">
        <v>3232</v>
      </c>
      <c r="B179" s="85" t="s">
        <v>401</v>
      </c>
      <c r="C179" s="50" t="s">
        <v>402</v>
      </c>
      <c r="D179" s="242">
        <v>7926.32</v>
      </c>
      <c r="E179" s="242">
        <v>8893.2800000000007</v>
      </c>
      <c r="F179" s="52">
        <f t="shared" si="31"/>
        <v>112.19935606939917</v>
      </c>
    </row>
    <row r="180" spans="1:6" ht="12.75" customHeight="1" x14ac:dyDescent="0.2">
      <c r="A180" s="53">
        <v>3233</v>
      </c>
      <c r="B180" s="85" t="s">
        <v>403</v>
      </c>
      <c r="C180" s="50" t="s">
        <v>404</v>
      </c>
      <c r="D180" s="242">
        <v>955.09</v>
      </c>
      <c r="E180" s="242">
        <v>246.46</v>
      </c>
      <c r="F180" s="52">
        <f t="shared" si="31"/>
        <v>25.804897967730788</v>
      </c>
    </row>
    <row r="181" spans="1:6" ht="12.75" customHeight="1" x14ac:dyDescent="0.2">
      <c r="A181" s="53">
        <v>3234</v>
      </c>
      <c r="B181" s="85" t="s">
        <v>405</v>
      </c>
      <c r="C181" s="50" t="s">
        <v>406</v>
      </c>
      <c r="D181" s="242">
        <v>9545.84</v>
      </c>
      <c r="E181" s="242">
        <v>9560.68</v>
      </c>
      <c r="F181" s="52">
        <f t="shared" si="31"/>
        <v>100.15546038902809</v>
      </c>
    </row>
    <row r="182" spans="1:6" ht="12.75" customHeight="1" x14ac:dyDescent="0.2">
      <c r="A182" s="53">
        <v>3235</v>
      </c>
      <c r="B182" s="85" t="s">
        <v>407</v>
      </c>
      <c r="C182" s="50" t="s">
        <v>408</v>
      </c>
      <c r="D182" s="242">
        <v>3572.94</v>
      </c>
      <c r="E182" s="242">
        <v>3534.03</v>
      </c>
      <c r="F182" s="52">
        <f t="shared" si="31"/>
        <v>98.910980872894598</v>
      </c>
    </row>
    <row r="183" spans="1:6" ht="12.75" customHeight="1" x14ac:dyDescent="0.2">
      <c r="A183" s="53">
        <v>3236</v>
      </c>
      <c r="B183" s="85" t="s">
        <v>409</v>
      </c>
      <c r="C183" s="50" t="s">
        <v>410</v>
      </c>
      <c r="D183" s="242">
        <v>2866.86</v>
      </c>
      <c r="E183" s="242">
        <v>2080</v>
      </c>
      <c r="F183" s="52">
        <f t="shared" si="31"/>
        <v>72.553246408963119</v>
      </c>
    </row>
    <row r="184" spans="1:6" ht="12.75" customHeight="1" x14ac:dyDescent="0.2">
      <c r="A184" s="53">
        <v>3237</v>
      </c>
      <c r="B184" s="85" t="s">
        <v>411</v>
      </c>
      <c r="C184" s="50" t="s">
        <v>412</v>
      </c>
      <c r="D184" s="242">
        <v>3945.17</v>
      </c>
      <c r="E184" s="242">
        <v>1281.68</v>
      </c>
      <c r="F184" s="52">
        <f t="shared" si="31"/>
        <v>32.487319938050838</v>
      </c>
    </row>
    <row r="185" spans="1:6" ht="12.75" customHeight="1" x14ac:dyDescent="0.2">
      <c r="A185" s="53">
        <v>3238</v>
      </c>
      <c r="B185" s="85" t="s">
        <v>413</v>
      </c>
      <c r="C185" s="50" t="s">
        <v>414</v>
      </c>
      <c r="D185" s="242">
        <v>2672.37</v>
      </c>
      <c r="E185" s="242">
        <v>3112.17</v>
      </c>
      <c r="F185" s="52">
        <f t="shared" si="31"/>
        <v>116.45730194546415</v>
      </c>
    </row>
    <row r="186" spans="1:6" ht="12.75" customHeight="1" x14ac:dyDescent="0.2">
      <c r="A186" s="53">
        <v>3239</v>
      </c>
      <c r="B186" s="85" t="s">
        <v>415</v>
      </c>
      <c r="C186" s="50" t="s">
        <v>416</v>
      </c>
      <c r="D186" s="242">
        <v>1488.5</v>
      </c>
      <c r="E186" s="242">
        <v>2057.7199999999998</v>
      </c>
      <c r="F186" s="52">
        <f t="shared" si="31"/>
        <v>138.24118239838762</v>
      </c>
    </row>
    <row r="187" spans="1:6" ht="12.75" customHeight="1" x14ac:dyDescent="0.2">
      <c r="A187" s="53">
        <v>324</v>
      </c>
      <c r="B187" s="85" t="s">
        <v>417</v>
      </c>
      <c r="C187" s="50" t="s">
        <v>418</v>
      </c>
      <c r="D187" s="242">
        <v>32748.28</v>
      </c>
      <c r="E187" s="242"/>
      <c r="F187" s="52">
        <f t="shared" si="31"/>
        <v>0</v>
      </c>
    </row>
    <row r="188" spans="1:6" ht="12.75" customHeight="1" x14ac:dyDescent="0.2">
      <c r="A188" s="53">
        <v>329</v>
      </c>
      <c r="B188" s="85" t="s">
        <v>419</v>
      </c>
      <c r="C188" s="50" t="s">
        <v>420</v>
      </c>
      <c r="D188" s="51">
        <f t="shared" ref="D188:E188" si="43">SUM(D189:D195)</f>
        <v>10972.53</v>
      </c>
      <c r="E188" s="51">
        <f t="shared" si="43"/>
        <v>8021.6399999999994</v>
      </c>
      <c r="F188" s="52">
        <f t="shared" si="31"/>
        <v>73.106567036043629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2142.5700000000002</v>
      </c>
      <c r="E190" s="242">
        <v>1269.77</v>
      </c>
      <c r="F190" s="52">
        <f t="shared" si="31"/>
        <v>59.263874692542132</v>
      </c>
    </row>
    <row r="191" spans="1:6" ht="12.75" customHeight="1" x14ac:dyDescent="0.2">
      <c r="A191" s="53">
        <v>3293</v>
      </c>
      <c r="B191" s="85" t="s">
        <v>425</v>
      </c>
      <c r="C191" s="50" t="s">
        <v>426</v>
      </c>
      <c r="D191" s="242">
        <v>2152.77</v>
      </c>
      <c r="E191" s="242">
        <v>4050.37</v>
      </c>
      <c r="F191" s="52">
        <f t="shared" si="31"/>
        <v>188.14689911137742</v>
      </c>
    </row>
    <row r="192" spans="1:6" ht="12.75" customHeight="1" x14ac:dyDescent="0.2">
      <c r="A192" s="53">
        <v>3294</v>
      </c>
      <c r="B192" s="85" t="s">
        <v>427</v>
      </c>
      <c r="C192" s="50" t="s">
        <v>428</v>
      </c>
      <c r="D192" s="242">
        <v>0</v>
      </c>
      <c r="E192" s="242">
        <v>35</v>
      </c>
      <c r="F192" s="52" t="str">
        <f t="shared" si="31"/>
        <v>-</v>
      </c>
    </row>
    <row r="193" spans="1:6" ht="12.75" customHeight="1" x14ac:dyDescent="0.2">
      <c r="A193" s="53">
        <v>3295</v>
      </c>
      <c r="B193" s="85" t="s">
        <v>429</v>
      </c>
      <c r="C193" s="50" t="s">
        <v>430</v>
      </c>
      <c r="D193" s="242">
        <v>2467.38</v>
      </c>
      <c r="E193" s="242">
        <v>2172.5</v>
      </c>
      <c r="F193" s="52">
        <f t="shared" si="31"/>
        <v>88.048861545444964</v>
      </c>
    </row>
    <row r="194" spans="1:6" ht="12.75" customHeight="1" x14ac:dyDescent="0.2">
      <c r="A194" s="53" t="s">
        <v>431</v>
      </c>
      <c r="B194" s="85" t="s">
        <v>432</v>
      </c>
      <c r="C194" s="50" t="s">
        <v>431</v>
      </c>
      <c r="D194" s="242">
        <v>4209.8100000000004</v>
      </c>
      <c r="E194" s="242"/>
      <c r="F194" s="52">
        <f t="shared" si="31"/>
        <v>0</v>
      </c>
    </row>
    <row r="195" spans="1:6" ht="12.75" customHeight="1" x14ac:dyDescent="0.2">
      <c r="A195" s="53">
        <v>3299</v>
      </c>
      <c r="B195" s="85" t="s">
        <v>433</v>
      </c>
      <c r="C195" s="50" t="s">
        <v>434</v>
      </c>
      <c r="D195" s="242">
        <v>0</v>
      </c>
      <c r="E195" s="242">
        <v>494</v>
      </c>
      <c r="F195" s="52" t="str">
        <f t="shared" si="31"/>
        <v>-</v>
      </c>
    </row>
    <row r="196" spans="1:6" ht="12.75" customHeight="1" x14ac:dyDescent="0.2">
      <c r="A196" s="53">
        <v>34</v>
      </c>
      <c r="B196" s="232" t="s">
        <v>435</v>
      </c>
      <c r="C196" s="50" t="s">
        <v>436</v>
      </c>
      <c r="D196" s="51">
        <f t="shared" ref="D196:E196" si="44">D197+D202+D210</f>
        <v>5545.2</v>
      </c>
      <c r="E196" s="51">
        <f t="shared" si="44"/>
        <v>976.91</v>
      </c>
      <c r="F196" s="52">
        <f t="shared" si="31"/>
        <v>17.617218495275193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5545.2</v>
      </c>
      <c r="E210" s="51">
        <f t="shared" si="47"/>
        <v>976.91</v>
      </c>
      <c r="F210" s="52">
        <f t="shared" si="31"/>
        <v>17.617218495275193</v>
      </c>
    </row>
    <row r="211" spans="1:6" ht="12.75" customHeight="1" x14ac:dyDescent="0.2">
      <c r="A211" s="53">
        <v>3431</v>
      </c>
      <c r="B211" s="232" t="s">
        <v>465</v>
      </c>
      <c r="C211" s="50" t="s">
        <v>466</v>
      </c>
      <c r="D211" s="242">
        <v>1021.7</v>
      </c>
      <c r="E211" s="242">
        <v>970.76</v>
      </c>
      <c r="F211" s="52">
        <f t="shared" si="31"/>
        <v>95.014192032886356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4523.5</v>
      </c>
      <c r="E213" s="242">
        <v>6.15</v>
      </c>
      <c r="F213" s="52">
        <f t="shared" si="31"/>
        <v>0.13595667071957554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40</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40</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40</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290.55</v>
      </c>
      <c r="E263" s="51">
        <f t="shared" si="68"/>
        <v>310.5</v>
      </c>
      <c r="F263" s="52">
        <f t="shared" ref="F263:F267" si="69">IF(D263&lt;&gt;0,IF(E263/D263&gt;=100,"&gt;&gt;100",E263/D263*100),"-")</f>
        <v>106.86628807434175</v>
      </c>
    </row>
    <row r="264" spans="1:6" ht="12.75" customHeight="1" x14ac:dyDescent="0.2">
      <c r="A264" s="53">
        <v>381</v>
      </c>
      <c r="B264" s="85" t="s">
        <v>567</v>
      </c>
      <c r="C264" s="50" t="s">
        <v>568</v>
      </c>
      <c r="D264" s="51">
        <f t="shared" ref="D264:E264" si="70">SUM(D265:D267)</f>
        <v>290.55</v>
      </c>
      <c r="E264" s="51">
        <f t="shared" si="70"/>
        <v>310.5</v>
      </c>
      <c r="F264" s="52">
        <f t="shared" si="69"/>
        <v>106.86628807434175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290.55</v>
      </c>
      <c r="E266" s="242">
        <v>310.5</v>
      </c>
      <c r="F266" s="52">
        <f t="shared" si="69"/>
        <v>106.86628807434175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1156602.45</v>
      </c>
      <c r="E289" s="51">
        <f t="shared" si="79"/>
        <v>1310318.78</v>
      </c>
      <c r="F289" s="52">
        <f t="shared" si="76"/>
        <v>113.29033411610014</v>
      </c>
    </row>
    <row r="290" spans="1:6" ht="12.75" customHeight="1" x14ac:dyDescent="0.2">
      <c r="A290" s="53" t="s">
        <v>608</v>
      </c>
      <c r="B290" s="85" t="s">
        <v>619</v>
      </c>
      <c r="C290" s="50" t="s">
        <v>620</v>
      </c>
      <c r="D290" s="51">
        <f>IF(D6&gt;=D289,D6-D289,0)</f>
        <v>0</v>
      </c>
      <c r="E290" s="51">
        <f>IF(E6&gt;=E289,E6-E289,0)</f>
        <v>82488.199999999953</v>
      </c>
      <c r="F290" s="52" t="str">
        <f t="shared" si="76"/>
        <v>-</v>
      </c>
    </row>
    <row r="291" spans="1:6" ht="12.75" customHeight="1" x14ac:dyDescent="0.2">
      <c r="A291" s="53" t="s">
        <v>608</v>
      </c>
      <c r="B291" s="85" t="s">
        <v>621</v>
      </c>
      <c r="C291" s="50" t="s">
        <v>622</v>
      </c>
      <c r="D291" s="51">
        <f>IF(D289&gt;=D6,D289-D6,0)</f>
        <v>36718.389999999898</v>
      </c>
      <c r="E291" s="51">
        <f>IF(E289&gt;=E6,E289-E6,0)</f>
        <v>0</v>
      </c>
      <c r="F291" s="52">
        <f t="shared" si="76"/>
        <v>0</v>
      </c>
    </row>
    <row r="292" spans="1:6" ht="12.75" customHeight="1" x14ac:dyDescent="0.2">
      <c r="A292" s="53">
        <v>92211</v>
      </c>
      <c r="B292" s="85" t="s">
        <v>623</v>
      </c>
      <c r="C292" s="50" t="s">
        <v>624</v>
      </c>
      <c r="D292" s="242">
        <v>34992.379999999997</v>
      </c>
      <c r="E292" s="242">
        <v>0</v>
      </c>
      <c r="F292" s="52">
        <f t="shared" si="76"/>
        <v>0</v>
      </c>
    </row>
    <row r="293" spans="1:6" ht="12.75" customHeight="1" x14ac:dyDescent="0.2">
      <c r="A293" s="53">
        <v>92221</v>
      </c>
      <c r="B293" s="85" t="s">
        <v>625</v>
      </c>
      <c r="C293" s="50" t="s">
        <v>626</v>
      </c>
      <c r="D293" s="242">
        <v>0</v>
      </c>
      <c r="E293" s="242">
        <v>1906.17</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4250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4250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4250</v>
      </c>
      <c r="F326" s="52" t="str">
        <f t="shared" si="81"/>
        <v>-</v>
      </c>
    </row>
    <row r="327" spans="1:6" ht="12.75" customHeight="1" x14ac:dyDescent="0.2">
      <c r="A327" s="53">
        <v>7231</v>
      </c>
      <c r="B327" s="85" t="s">
        <v>692</v>
      </c>
      <c r="C327" s="50" t="s">
        <v>693</v>
      </c>
      <c r="D327" s="242">
        <v>0</v>
      </c>
      <c r="E327" s="242">
        <v>4250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180.16</v>
      </c>
      <c r="E350" s="51">
        <f t="shared" si="95"/>
        <v>23429.739999999998</v>
      </c>
      <c r="F350" s="52" t="str">
        <f t="shared" si="81"/>
        <v>&gt;&gt;100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180.16</v>
      </c>
      <c r="E363" s="51">
        <f t="shared" si="99"/>
        <v>23429.739999999998</v>
      </c>
      <c r="F363" s="52" t="str">
        <f t="shared" si="81"/>
        <v>&gt;&gt;100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3480.57</v>
      </c>
      <c r="F369" s="52" t="str">
        <f t="shared" si="81"/>
        <v>-</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3480.57</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19610.48</v>
      </c>
      <c r="F378" s="52" t="str">
        <f t="shared" si="81"/>
        <v>-</v>
      </c>
    </row>
    <row r="379" spans="1:6" ht="12.75" customHeight="1" x14ac:dyDescent="0.2">
      <c r="A379" s="53">
        <v>4231</v>
      </c>
      <c r="B379" s="85" t="s">
        <v>692</v>
      </c>
      <c r="C379" s="50" t="s">
        <v>777</v>
      </c>
      <c r="D379" s="242">
        <v>0</v>
      </c>
      <c r="E379" s="242">
        <v>19610.48</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180.16</v>
      </c>
      <c r="E383" s="51">
        <f t="shared" si="103"/>
        <v>338.69</v>
      </c>
      <c r="F383" s="52">
        <f t="shared" si="81"/>
        <v>187.99400532859681</v>
      </c>
    </row>
    <row r="384" spans="1:6" ht="12.75" customHeight="1" x14ac:dyDescent="0.2">
      <c r="A384" s="53">
        <v>4241</v>
      </c>
      <c r="B384" s="85" t="s">
        <v>783</v>
      </c>
      <c r="C384" s="50" t="s">
        <v>784</v>
      </c>
      <c r="D384" s="242">
        <v>180.16</v>
      </c>
      <c r="E384" s="242">
        <v>338.69</v>
      </c>
      <c r="F384" s="52">
        <f t="shared" si="81"/>
        <v>187.99400532859681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180.16</v>
      </c>
      <c r="E408" s="51">
        <f t="shared" si="111"/>
        <v>19179.739999999998</v>
      </c>
      <c r="F408" s="52" t="str">
        <f t="shared" si="81"/>
        <v>&gt;&gt;100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1119884.06</v>
      </c>
      <c r="E412" s="51">
        <f>E6+E298</f>
        <v>1397056.98</v>
      </c>
      <c r="F412" s="52">
        <f t="shared" si="81"/>
        <v>124.75014422475125</v>
      </c>
    </row>
    <row r="413" spans="1:6" ht="12.75" customHeight="1" x14ac:dyDescent="0.2">
      <c r="A413" s="53" t="s">
        <v>608</v>
      </c>
      <c r="B413" s="85" t="s">
        <v>831</v>
      </c>
      <c r="C413" s="50" t="s">
        <v>832</v>
      </c>
      <c r="D413" s="51">
        <f t="shared" ref="D413:E413" si="112">D289+D350</f>
        <v>1156782.6099999999</v>
      </c>
      <c r="E413" s="51">
        <f t="shared" si="112"/>
        <v>1333748.52</v>
      </c>
      <c r="F413" s="52">
        <f t="shared" si="81"/>
        <v>115.29811292719903</v>
      </c>
    </row>
    <row r="414" spans="1:6" ht="12.75" customHeight="1" x14ac:dyDescent="0.2">
      <c r="A414" s="53" t="s">
        <v>608</v>
      </c>
      <c r="B414" s="85" t="s">
        <v>833</v>
      </c>
      <c r="C414" s="50" t="s">
        <v>834</v>
      </c>
      <c r="D414" s="51">
        <f t="shared" ref="D414:E414" si="113">IF(D412&gt;=D413,D412-D413,0)</f>
        <v>0</v>
      </c>
      <c r="E414" s="51">
        <f t="shared" si="113"/>
        <v>63308.459999999963</v>
      </c>
      <c r="F414" s="52" t="str">
        <f t="shared" si="81"/>
        <v>-</v>
      </c>
    </row>
    <row r="415" spans="1:6" ht="12.75" customHeight="1" x14ac:dyDescent="0.2">
      <c r="A415" s="53" t="s">
        <v>608</v>
      </c>
      <c r="B415" s="85" t="s">
        <v>835</v>
      </c>
      <c r="C415" s="50" t="s">
        <v>836</v>
      </c>
      <c r="D415" s="51">
        <f t="shared" ref="D415:E415" si="114">IF(D413&gt;=D412,D413-D412,0)</f>
        <v>36898.549999999814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34992.379999999997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1906.17</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1119884.06</v>
      </c>
      <c r="E639" s="51">
        <f t="shared" si="180"/>
        <v>1397056.98</v>
      </c>
      <c r="F639" s="52">
        <f t="shared" si="119"/>
        <v>124.75014422475125</v>
      </c>
    </row>
    <row r="640" spans="1:6" ht="12.75" customHeight="1" x14ac:dyDescent="0.2">
      <c r="A640" s="53" t="s">
        <v>608</v>
      </c>
      <c r="B640" s="85" t="s">
        <v>1277</v>
      </c>
      <c r="C640" s="50" t="s">
        <v>1278</v>
      </c>
      <c r="D640" s="51">
        <f t="shared" ref="D640:E640" si="181">D413+D528</f>
        <v>1156782.6099999999</v>
      </c>
      <c r="E640" s="51">
        <f t="shared" si="181"/>
        <v>1333748.52</v>
      </c>
      <c r="F640" s="52">
        <f t="shared" si="119"/>
        <v>115.29811292719903</v>
      </c>
    </row>
    <row r="641" spans="1:6" ht="12.75" customHeight="1" x14ac:dyDescent="0.2">
      <c r="A641" s="53" t="s">
        <v>608</v>
      </c>
      <c r="B641" s="85" t="s">
        <v>1279</v>
      </c>
      <c r="C641" s="50" t="s">
        <v>1280</v>
      </c>
      <c r="D641" s="51">
        <f t="shared" ref="D641:E641" si="182">IF(D639&gt;=D640,D639-D640,0)</f>
        <v>0</v>
      </c>
      <c r="E641" s="51">
        <f t="shared" si="182"/>
        <v>63308.459999999963</v>
      </c>
      <c r="F641" s="52" t="str">
        <f t="shared" si="119"/>
        <v>-</v>
      </c>
    </row>
    <row r="642" spans="1:6" ht="12.75" customHeight="1" x14ac:dyDescent="0.2">
      <c r="A642" s="53" t="s">
        <v>608</v>
      </c>
      <c r="B642" s="85" t="s">
        <v>1281</v>
      </c>
      <c r="C642" s="50" t="s">
        <v>1282</v>
      </c>
      <c r="D642" s="51">
        <f t="shared" ref="D642:E642" si="183">IF(D640&gt;=D639,D640-D639,0)</f>
        <v>36898.549999999814</v>
      </c>
      <c r="E642" s="51">
        <f t="shared" si="183"/>
        <v>0</v>
      </c>
      <c r="F642" s="52">
        <f t="shared" si="119"/>
        <v>0</v>
      </c>
    </row>
    <row r="643" spans="1:6" ht="24" x14ac:dyDescent="0.2">
      <c r="A643" s="60" t="s">
        <v>1283</v>
      </c>
      <c r="B643" s="85" t="s">
        <v>1284</v>
      </c>
      <c r="C643" s="61" t="s">
        <v>1283</v>
      </c>
      <c r="D643" s="51">
        <f t="shared" ref="D643:E643" si="184">IF(D416-D417+D637-D638&gt;=0,D416-D417+D637-D638,0)</f>
        <v>34992.379999999997</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1906.17</v>
      </c>
      <c r="F644" s="52" t="str">
        <f t="shared" si="119"/>
        <v>-</v>
      </c>
    </row>
    <row r="645" spans="1:6" ht="24" x14ac:dyDescent="0.2">
      <c r="A645" s="53" t="s">
        <v>608</v>
      </c>
      <c r="B645" s="85" t="s">
        <v>1287</v>
      </c>
      <c r="C645" s="50" t="s">
        <v>1288</v>
      </c>
      <c r="D645" s="51">
        <f t="shared" ref="D645:E645" si="186">IF(D641+D643-D642-D644&gt;=0,D641+D643-D642-D644,0)</f>
        <v>0</v>
      </c>
      <c r="E645" s="51">
        <f t="shared" si="186"/>
        <v>61402.289999999964</v>
      </c>
      <c r="F645" s="52" t="str">
        <f t="shared" si="119"/>
        <v>-</v>
      </c>
    </row>
    <row r="646" spans="1:6" ht="24" x14ac:dyDescent="0.2">
      <c r="A646" s="53" t="s">
        <v>608</v>
      </c>
      <c r="B646" s="85" t="s">
        <v>1289</v>
      </c>
      <c r="C646" s="50" t="s">
        <v>1290</v>
      </c>
      <c r="D646" s="51">
        <f t="shared" ref="D646:E646" si="187">IF(D642+D644-D641-D643&gt;=0,D642+D644-D641-D643,0)</f>
        <v>1906.1699999998164</v>
      </c>
      <c r="E646" s="51">
        <f t="shared" si="187"/>
        <v>0</v>
      </c>
      <c r="F646" s="52">
        <f t="shared" si="119"/>
        <v>0</v>
      </c>
    </row>
    <row r="647" spans="1:6" ht="24" x14ac:dyDescent="0.2">
      <c r="A647" s="55" t="s">
        <v>1291</v>
      </c>
      <c r="B647" s="233" t="s">
        <v>1292</v>
      </c>
      <c r="C647" s="56" t="s">
        <v>1291</v>
      </c>
      <c r="D647" s="243">
        <v>90512.67</v>
      </c>
      <c r="E647" s="243">
        <v>101997.32</v>
      </c>
      <c r="F647" s="57">
        <f t="shared" si="119"/>
        <v>112.68844461222945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41262.769999999997</v>
      </c>
      <c r="E649" s="242">
        <v>2430.35</v>
      </c>
      <c r="F649" s="52">
        <f t="shared" ref="F649:F724" si="188">IF(D649&lt;&gt;0,IF(E649/D649&gt;=100,"&gt;&gt;100",E649/D649*100),"-")</f>
        <v>5.8899341949171129</v>
      </c>
    </row>
    <row r="650" spans="1:6" ht="12.75" customHeight="1" x14ac:dyDescent="0.2">
      <c r="A650" s="53" t="s">
        <v>1296</v>
      </c>
      <c r="B650" s="85" t="s">
        <v>1297</v>
      </c>
      <c r="C650" s="50" t="s">
        <v>1296</v>
      </c>
      <c r="D650" s="242">
        <v>86184.07</v>
      </c>
      <c r="E650" s="242">
        <v>123472.02</v>
      </c>
      <c r="F650" s="52">
        <f t="shared" si="188"/>
        <v>143.26547817943617</v>
      </c>
    </row>
    <row r="651" spans="1:6" ht="12.75" customHeight="1" x14ac:dyDescent="0.2">
      <c r="A651" s="53" t="s">
        <v>1298</v>
      </c>
      <c r="B651" s="85" t="s">
        <v>1299</v>
      </c>
      <c r="C651" s="50" t="s">
        <v>1298</v>
      </c>
      <c r="D651" s="242">
        <v>125016.49</v>
      </c>
      <c r="E651" s="242">
        <v>61002.97</v>
      </c>
      <c r="F651" s="52">
        <f t="shared" si="188"/>
        <v>48.79593883974826</v>
      </c>
    </row>
    <row r="652" spans="1:6" ht="24" x14ac:dyDescent="0.2">
      <c r="A652" s="53">
        <v>11</v>
      </c>
      <c r="B652" s="85" t="s">
        <v>1300</v>
      </c>
      <c r="C652" s="50" t="s">
        <v>1301</v>
      </c>
      <c r="D652" s="51">
        <f t="shared" ref="D652:E652" si="189">+D649+D650-D651</f>
        <v>2430.3499999999913</v>
      </c>
      <c r="E652" s="51">
        <f t="shared" si="189"/>
        <v>64899.400000000009</v>
      </c>
      <c r="F652" s="52">
        <f t="shared" si="188"/>
        <v>2670.3725800810685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47</v>
      </c>
      <c r="E654" s="262">
        <v>47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40</v>
      </c>
      <c r="F656" s="52">
        <f t="shared" si="188"/>
        <v>105.26315789473684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1010843.61</v>
      </c>
      <c r="E675" s="242">
        <v>1215404.1599999999</v>
      </c>
      <c r="F675" s="52">
        <f t="shared" si="188"/>
        <v>120.23661701734454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180.16</v>
      </c>
      <c r="E677" s="242">
        <v>338.69</v>
      </c>
      <c r="F677" s="52">
        <f t="shared" si="188"/>
        <v>187.99400532859681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8557.6</v>
      </c>
      <c r="E694" s="242">
        <v>55877.599999999999</v>
      </c>
      <c r="F694" s="52">
        <f t="shared" si="188"/>
        <v>652.95877348789372</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750</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2091.5500000000002</v>
      </c>
      <c r="E716" s="242"/>
      <c r="F716" s="52">
        <f t="shared" si="188"/>
        <v>0</v>
      </c>
    </row>
    <row r="717" spans="1:6" ht="12.75" customHeight="1" x14ac:dyDescent="0.2">
      <c r="A717" s="53">
        <v>31215</v>
      </c>
      <c r="B717" s="85" t="s">
        <v>1413</v>
      </c>
      <c r="C717" s="50" t="s">
        <v>1414</v>
      </c>
      <c r="D717" s="242">
        <v>468.85</v>
      </c>
      <c r="E717" s="242">
        <v>2207.1999999999998</v>
      </c>
      <c r="F717" s="52">
        <f t="shared" si="188"/>
        <v>470.76890263410468</v>
      </c>
    </row>
    <row r="718" spans="1:6" ht="12.75" customHeight="1" x14ac:dyDescent="0.2">
      <c r="A718" s="53">
        <v>32121</v>
      </c>
      <c r="B718" s="85" t="s">
        <v>1415</v>
      </c>
      <c r="C718" s="50" t="s">
        <v>1416</v>
      </c>
      <c r="D718" s="242">
        <v>21487.14</v>
      </c>
      <c r="E718" s="242">
        <v>20574.18</v>
      </c>
      <c r="F718" s="52">
        <f t="shared" si="188"/>
        <v>95.751133003275442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2866.86</v>
      </c>
      <c r="E720" s="242">
        <v>2080</v>
      </c>
      <c r="F720" s="52">
        <f t="shared" si="188"/>
        <v>72.553246408963119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905.39</v>
      </c>
      <c r="E722" s="242">
        <v>1170.44</v>
      </c>
      <c r="F722" s="52">
        <f t="shared" si="188"/>
        <v>129.27467721092569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40</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879024.26000000013</v>
      </c>
      <c r="E6" s="229">
        <f t="shared" si="0"/>
        <v>963765.43000000017</v>
      </c>
      <c r="F6" s="230">
        <f t="shared" ref="F6:F260" si="1">IF(D6&gt;0,IF(E6/D6&gt;=100,"&gt;&gt;100",E6/D6*100),"-")</f>
        <v>109.64036760487134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774291.28000000014</v>
      </c>
      <c r="E7" s="104">
        <f t="shared" si="2"/>
        <v>784734.01000000013</v>
      </c>
      <c r="F7" s="93">
        <f t="shared" si="1"/>
        <v>101.34868237183299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774291.28000000014</v>
      </c>
      <c r="E12" s="104">
        <f t="shared" si="3"/>
        <v>784734.01000000013</v>
      </c>
      <c r="F12" s="93">
        <f t="shared" si="1"/>
        <v>101.34868237183299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677152.25000000012</v>
      </c>
      <c r="E13" s="104">
        <f t="shared" si="4"/>
        <v>676927.09000000008</v>
      </c>
      <c r="F13" s="93">
        <f t="shared" si="1"/>
        <v>99.966748984441821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665844.05000000005</v>
      </c>
      <c r="E15" s="247">
        <v>665844.05000000005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18013.16</v>
      </c>
      <c r="E17" s="247">
        <v>18013.16</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6704.96</v>
      </c>
      <c r="E18" s="247">
        <v>6930.12</v>
      </c>
      <c r="F18" s="93">
        <f t="shared" si="1"/>
        <v>103.3581110103565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39559.01999999999</v>
      </c>
      <c r="E19" s="104">
        <f t="shared" si="5"/>
        <v>41442.600000000035</v>
      </c>
      <c r="F19" s="93">
        <f t="shared" si="1"/>
        <v>104.76144252309598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178361.8</v>
      </c>
      <c r="E20" s="247">
        <v>194504.76</v>
      </c>
      <c r="F20" s="93">
        <f t="shared" si="1"/>
        <v>109.05068237705609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12032.15</v>
      </c>
      <c r="E21" s="247">
        <v>12032.15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14980.62</v>
      </c>
      <c r="E22" s="247">
        <v>17930.3</v>
      </c>
      <c r="F22" s="93">
        <f t="shared" si="1"/>
        <v>119.68997277816271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1907.6</v>
      </c>
      <c r="E23" s="247">
        <v>1907.6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11179.43</v>
      </c>
      <c r="E24" s="247">
        <v>11179.43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10234.14</v>
      </c>
      <c r="E25" s="247">
        <v>10234.14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29114.46</v>
      </c>
      <c r="E26" s="247">
        <v>29114.46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218251.18</v>
      </c>
      <c r="E28" s="247">
        <v>235460.24</v>
      </c>
      <c r="F28" s="93">
        <f t="shared" si="1"/>
        <v>107.88497913275887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22533.789999999994</v>
      </c>
      <c r="E29" s="104">
        <f t="shared" si="6"/>
        <v>31329.61</v>
      </c>
      <c r="F29" s="93">
        <f t="shared" si="1"/>
        <v>139.03391307010497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91731.7</v>
      </c>
      <c r="E30" s="247">
        <v>99730.59</v>
      </c>
      <c r="F30" s="93">
        <f t="shared" si="1"/>
        <v>108.71987546289887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69197.91</v>
      </c>
      <c r="E34" s="247">
        <v>68400.98</v>
      </c>
      <c r="F34" s="93">
        <f t="shared" si="1"/>
        <v>98.848332268994824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21465.4</v>
      </c>
      <c r="E35" s="104">
        <f t="shared" si="7"/>
        <v>21804.09</v>
      </c>
      <c r="F35" s="93">
        <f t="shared" si="1"/>
        <v>101.57784154965665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21465.4</v>
      </c>
      <c r="E36" s="247">
        <v>21804.09</v>
      </c>
      <c r="F36" s="93">
        <f t="shared" si="1"/>
        <v>101.57784154965665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13580.820000000002</v>
      </c>
      <c r="E45" s="104">
        <f t="shared" si="9"/>
        <v>13230.62</v>
      </c>
      <c r="F45" s="93">
        <f t="shared" si="1"/>
        <v>97.421363363920591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17115</v>
      </c>
      <c r="E47" s="247">
        <v>17115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96.22</v>
      </c>
      <c r="E49" s="247">
        <v>96.22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3630.4</v>
      </c>
      <c r="E50" s="247">
        <v>3980.6</v>
      </c>
      <c r="F50" s="93">
        <f t="shared" si="1"/>
        <v>109.64631996474216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24848.1</v>
      </c>
      <c r="E54" s="247">
        <v>29619.58</v>
      </c>
      <c r="F54" s="93">
        <f t="shared" si="1"/>
        <v>119.20259496701962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24848.1</v>
      </c>
      <c r="E55" s="247">
        <v>29619.58</v>
      </c>
      <c r="F55" s="93">
        <f t="shared" si="1"/>
        <v>119.20259496701962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104732.98</v>
      </c>
      <c r="E68" s="104">
        <f t="shared" si="13"/>
        <v>179031.42</v>
      </c>
      <c r="F68" s="93">
        <f t="shared" si="1"/>
        <v>170.94082494358514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2430.35</v>
      </c>
      <c r="E69" s="104">
        <f t="shared" si="14"/>
        <v>64899.4</v>
      </c>
      <c r="F69" s="93">
        <f t="shared" si="1"/>
        <v>2670.3725800810585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2425.17</v>
      </c>
      <c r="E70" s="104">
        <f t="shared" si="15"/>
        <v>64659.75</v>
      </c>
      <c r="F70" s="93">
        <f t="shared" si="1"/>
        <v>2666.1945348161157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2425.17</v>
      </c>
      <c r="E72" s="247">
        <v>64659.75</v>
      </c>
      <c r="F72" s="93">
        <f t="shared" si="1"/>
        <v>2666.1945348161157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5.18</v>
      </c>
      <c r="E76" s="247">
        <v>239.65</v>
      </c>
      <c r="F76" s="93">
        <f t="shared" si="1"/>
        <v>4626.4478764478763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9046.17</v>
      </c>
      <c r="E78" s="104">
        <f>E79+SUM(E82:E84)-E85+E86</f>
        <v>9575.65</v>
      </c>
      <c r="F78" s="93">
        <f t="shared" si="1"/>
        <v>105.85308478615812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9046.17</v>
      </c>
      <c r="E86" s="247">
        <v>9575.65</v>
      </c>
      <c r="F86" s="93">
        <f t="shared" si="1"/>
        <v>105.85308478615812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2743.79</v>
      </c>
      <c r="E146" s="104">
        <f t="shared" si="26"/>
        <v>2559.0500000000002</v>
      </c>
      <c r="F146" s="93">
        <f t="shared" si="1"/>
        <v>93.266977429030646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2743.79</v>
      </c>
      <c r="E160" s="247">
        <v>2559.0500000000002</v>
      </c>
      <c r="F160" s="93">
        <f t="shared" si="1"/>
        <v>93.266977429030646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90512.67</v>
      </c>
      <c r="E170" s="104">
        <f t="shared" si="29"/>
        <v>101997.32</v>
      </c>
      <c r="F170" s="93">
        <f t="shared" si="1"/>
        <v>112.68844461222945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90512.67</v>
      </c>
      <c r="E173" s="247">
        <v>101997.32</v>
      </c>
      <c r="F173" s="93">
        <f t="shared" si="1"/>
        <v>112.68844461222945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879024.26</v>
      </c>
      <c r="E175" s="104">
        <f t="shared" si="30"/>
        <v>963765.43</v>
      </c>
      <c r="F175" s="93">
        <f t="shared" si="1"/>
        <v>109.64036760487134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100275.54</v>
      </c>
      <c r="E176" s="104">
        <f t="shared" si="31"/>
        <v>114007.02999999998</v>
      </c>
      <c r="F176" s="93">
        <f t="shared" si="1"/>
        <v>113.69375821860446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100275.54</v>
      </c>
      <c r="E177" s="104">
        <f t="shared" si="32"/>
        <v>114007.02999999998</v>
      </c>
      <c r="F177" s="93">
        <f t="shared" si="1"/>
        <v>113.69375821860446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88820.08</v>
      </c>
      <c r="E178" s="247">
        <v>101717.26</v>
      </c>
      <c r="F178" s="93">
        <f t="shared" si="1"/>
        <v>114.52056787158939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2409.29</v>
      </c>
      <c r="E179" s="247">
        <v>2600.4699999999998</v>
      </c>
      <c r="F179" s="93">
        <f t="shared" si="1"/>
        <v>107.93511781479191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113.65</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113.65</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9046.17</v>
      </c>
      <c r="E188" s="247">
        <v>9575.65</v>
      </c>
      <c r="F188" s="93">
        <f t="shared" si="1"/>
        <v>105.85308478615812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778748.72</v>
      </c>
      <c r="E237" s="104">
        <f t="shared" si="41"/>
        <v>849758.4</v>
      </c>
      <c r="F237" s="93">
        <f t="shared" si="1"/>
        <v>109.118432965129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780654.89</v>
      </c>
      <c r="E238" s="104">
        <f t="shared" si="42"/>
        <v>788356.11</v>
      </c>
      <c r="F238" s="93">
        <f t="shared" si="1"/>
        <v>100.98650762310604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780654.89</v>
      </c>
      <c r="E239" s="104">
        <f t="shared" si="43"/>
        <v>788356.11</v>
      </c>
      <c r="F239" s="93">
        <f t="shared" si="1"/>
        <v>100.98650762310604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780654.89</v>
      </c>
      <c r="E240" s="247">
        <v>788356.11</v>
      </c>
      <c r="F240" s="93">
        <f t="shared" si="1"/>
        <v>100.98650762310604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-1906.17</v>
      </c>
      <c r="E245" s="104">
        <f t="shared" si="45"/>
        <v>61402.29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61402.29</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61402.29</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1906.17</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1906.17</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16395.84</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16395.84</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1309.05</v>
      </c>
      <c r="E264" s="247">
        <v>1309.05</v>
      </c>
      <c r="F264" s="93">
        <f t="shared" si="50"/>
        <v>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1434.74</v>
      </c>
      <c r="E265" s="247">
        <v>1250</v>
      </c>
      <c r="F265" s="93">
        <f t="shared" si="50"/>
        <v>87.123799434043804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9046.17</v>
      </c>
      <c r="E268" s="247">
        <v>9575.65</v>
      </c>
      <c r="F268" s="93">
        <f t="shared" si="50"/>
        <v>105.85308478615812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716.7</v>
      </c>
      <c r="E287" s="247">
        <v>716.7</v>
      </c>
      <c r="F287" s="93">
        <f t="shared" si="50"/>
        <v>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99558.84</v>
      </c>
      <c r="E288" s="247">
        <v>113290.33</v>
      </c>
      <c r="F288" s="93">
        <f t="shared" si="50"/>
        <v>113.79233627069179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1156782.6100000001</v>
      </c>
      <c r="E114" s="81">
        <f t="shared" si="22"/>
        <v>1333748.52</v>
      </c>
      <c r="F114" s="63">
        <f t="shared" si="1"/>
        <v>115.29811292719899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1156782.6100000001</v>
      </c>
      <c r="E118" s="81">
        <f t="shared" si="24"/>
        <v>1333748.52</v>
      </c>
      <c r="F118" s="63">
        <f t="shared" si="1"/>
        <v>115.29811292719899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1156782.6100000001</v>
      </c>
      <c r="E120" s="249">
        <v>1333748.52</v>
      </c>
      <c r="F120" s="63">
        <f t="shared" si="1"/>
        <v>115.29811292719899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1156782.6100000001</v>
      </c>
      <c r="E141" s="106">
        <f t="shared" si="28"/>
        <v>1333748.52</v>
      </c>
      <c r="F141" s="82">
        <f t="shared" si="1"/>
        <v>115.29811292719899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6" workbookViewId="0">
      <selection activeCell="D4" sqref="D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19383.919999999998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19383.919999999998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19383.919999999998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19383.919999999998</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9" workbookViewId="0">
      <selection activeCell="D28" sqref="D2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100275.54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104244.15999999999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529.48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103714.68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101717.26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1883.77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113.65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90512.67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90512.67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88820.08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1600.31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92.28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114007.02999999998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716.7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716.7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716.7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716.7</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113290.32999999999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9575.65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103714.68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17554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Linda</cp:lastModifiedBy>
  <cp:lastPrinted>2024-09-24T08:26:57Z</cp:lastPrinted>
  <dcterms:created xsi:type="dcterms:W3CDTF">2022-04-01T05:14:30Z</dcterms:created>
  <dcterms:modified xsi:type="dcterms:W3CDTF">2025-01-30T07:59:05Z</dcterms:modified>
</cp:coreProperties>
</file>